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IR\Students\Credit Hours - Courses\Summaries - SCH Tables\Spring\Spring 2025\"/>
    </mc:Choice>
  </mc:AlternateContent>
  <xr:revisionPtr revIDLastSave="0" documentId="13_ncr:1_{60376B96-251F-407C-B17C-0CB9A797370D}" xr6:coauthVersionLast="47" xr6:coauthVersionMax="47" xr10:uidLastSave="{00000000-0000-0000-0000-000000000000}"/>
  <bookViews>
    <workbookView xWindow="-108" yWindow="-108" windowWidth="23256" windowHeight="12576" xr2:uid="{CEF116BD-2A5F-4C36-BEAA-F7BF9EBBFF07}"/>
  </bookViews>
  <sheets>
    <sheet name="NOC" sheetId="2" r:id="rId1"/>
    <sheet name="Tulsa" sheetId="3" r:id="rId2"/>
  </sheets>
  <definedNames>
    <definedName name="_xlnm.Print_Titles" localSheetId="0">NOC!$1:$8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1" i="3" l="1"/>
  <c r="O21" i="3"/>
  <c r="O31" i="3"/>
  <c r="G31" i="3"/>
  <c r="F31" i="3"/>
  <c r="J24" i="3"/>
  <c r="J31" i="3"/>
  <c r="K24" i="3"/>
  <c r="K31" i="3"/>
  <c r="L24" i="3"/>
  <c r="L31" i="3"/>
  <c r="M23" i="3"/>
  <c r="M24" i="3"/>
  <c r="M31" i="3"/>
  <c r="Q23" i="3"/>
  <c r="Q24" i="3"/>
  <c r="Q12" i="3"/>
  <c r="Q13" i="3"/>
  <c r="Q14" i="3"/>
  <c r="Q15" i="3"/>
  <c r="Q16" i="3"/>
  <c r="Q17" i="3"/>
  <c r="Q31" i="3"/>
  <c r="N24" i="3"/>
  <c r="N17" i="3"/>
  <c r="N31" i="3"/>
  <c r="O24" i="3"/>
  <c r="O17" i="3"/>
  <c r="P24" i="3"/>
  <c r="P17" i="3"/>
  <c r="P31" i="3"/>
  <c r="Q21" i="3"/>
  <c r="Q10" i="2"/>
  <c r="Q27" i="3"/>
  <c r="P27" i="3"/>
  <c r="O27" i="3"/>
  <c r="N27" i="3"/>
  <c r="M27" i="3"/>
  <c r="L27" i="3"/>
  <c r="K27" i="3"/>
  <c r="J27" i="3"/>
  <c r="M29" i="3"/>
  <c r="J30" i="3"/>
  <c r="K30" i="3"/>
  <c r="L30" i="3"/>
  <c r="M30" i="3"/>
  <c r="I27" i="3"/>
  <c r="H27" i="3"/>
  <c r="G27" i="3"/>
  <c r="F27" i="3"/>
  <c r="Q26" i="3"/>
  <c r="M26" i="3"/>
  <c r="I26" i="3"/>
  <c r="Q29" i="3"/>
  <c r="Q30" i="3"/>
  <c r="P30" i="3"/>
  <c r="O30" i="3"/>
  <c r="N30" i="3"/>
  <c r="I29" i="3"/>
  <c r="I30" i="3"/>
  <c r="H30" i="3"/>
  <c r="G30" i="3"/>
  <c r="F30" i="3"/>
  <c r="I23" i="3"/>
  <c r="I24" i="3"/>
  <c r="H24" i="3"/>
  <c r="G24" i="3"/>
  <c r="F24" i="3"/>
  <c r="Q19" i="3"/>
  <c r="Q20" i="3"/>
  <c r="P21" i="3"/>
  <c r="M19" i="3"/>
  <c r="M20" i="3"/>
  <c r="M21" i="3"/>
  <c r="I19" i="3"/>
  <c r="I20" i="3"/>
  <c r="I21" i="3"/>
  <c r="H21" i="3"/>
  <c r="G21" i="3"/>
  <c r="F21" i="3"/>
  <c r="M12" i="3"/>
  <c r="K17" i="3"/>
  <c r="J17" i="3"/>
  <c r="I12" i="3"/>
  <c r="I13" i="3"/>
  <c r="I14" i="3"/>
  <c r="I15" i="3"/>
  <c r="I16" i="3"/>
  <c r="I17" i="3"/>
  <c r="G17" i="3"/>
  <c r="H17" i="3"/>
  <c r="F17" i="3"/>
  <c r="P10" i="3"/>
  <c r="O10" i="3"/>
  <c r="N10" i="3"/>
  <c r="L10" i="3"/>
  <c r="K10" i="3"/>
  <c r="J10" i="3"/>
  <c r="G10" i="3"/>
  <c r="F10" i="3"/>
  <c r="H10" i="3"/>
  <c r="Q9" i="3"/>
  <c r="M9" i="3"/>
  <c r="I9" i="3"/>
  <c r="I99" i="2"/>
  <c r="M83" i="2"/>
  <c r="Q94" i="2"/>
  <c r="M94" i="2"/>
  <c r="Q95" i="2"/>
  <c r="F83" i="2"/>
  <c r="G83" i="2"/>
  <c r="H83" i="2"/>
  <c r="I69" i="2"/>
  <c r="I70" i="2"/>
  <c r="I71" i="2"/>
  <c r="I64" i="2"/>
  <c r="I65" i="2"/>
  <c r="I66" i="2"/>
  <c r="M54" i="2"/>
  <c r="Q54" i="2"/>
  <c r="M55" i="2"/>
  <c r="Q55" i="2"/>
  <c r="M56" i="2"/>
  <c r="Q56" i="2"/>
  <c r="N15" i="2"/>
  <c r="O15" i="2"/>
  <c r="P15" i="2"/>
  <c r="M13" i="3"/>
  <c r="M14" i="3"/>
  <c r="M15" i="3"/>
  <c r="M16" i="3"/>
  <c r="F15" i="2"/>
  <c r="F52" i="2"/>
  <c r="F62" i="2"/>
  <c r="F67" i="2"/>
  <c r="F72" i="2"/>
  <c r="F94" i="2"/>
  <c r="F99" i="2"/>
  <c r="F107" i="2"/>
  <c r="F47" i="2"/>
  <c r="F108" i="2"/>
  <c r="G15" i="2"/>
  <c r="G52" i="2"/>
  <c r="G62" i="2"/>
  <c r="G67" i="2"/>
  <c r="G72" i="2"/>
  <c r="G94" i="2"/>
  <c r="G99" i="2"/>
  <c r="G107" i="2"/>
  <c r="G47" i="2"/>
  <c r="G108" i="2"/>
  <c r="H15" i="2"/>
  <c r="H52" i="2"/>
  <c r="H62" i="2"/>
  <c r="H67" i="2"/>
  <c r="H72" i="2"/>
  <c r="H94" i="2"/>
  <c r="H99" i="2"/>
  <c r="H107" i="2"/>
  <c r="H47" i="2"/>
  <c r="H108" i="2"/>
  <c r="I10" i="2"/>
  <c r="I11" i="2"/>
  <c r="I12" i="2"/>
  <c r="I13" i="2"/>
  <c r="I14" i="2"/>
  <c r="I15" i="2"/>
  <c r="I49" i="2"/>
  <c r="I50" i="2"/>
  <c r="I51" i="2"/>
  <c r="I52" i="2"/>
  <c r="I54" i="2"/>
  <c r="I55" i="2"/>
  <c r="I56" i="2"/>
  <c r="I57" i="2"/>
  <c r="I58" i="2"/>
  <c r="I59" i="2"/>
  <c r="I60" i="2"/>
  <c r="I61" i="2"/>
  <c r="I62" i="2"/>
  <c r="I67" i="2"/>
  <c r="I72" i="2"/>
  <c r="I74" i="2"/>
  <c r="I75" i="2"/>
  <c r="I76" i="2"/>
  <c r="I77" i="2"/>
  <c r="I78" i="2"/>
  <c r="I79" i="2"/>
  <c r="I80" i="2"/>
  <c r="I81" i="2"/>
  <c r="I82" i="2"/>
  <c r="I83" i="2"/>
  <c r="I85" i="2"/>
  <c r="I86" i="2"/>
  <c r="I87" i="2"/>
  <c r="I88" i="2"/>
  <c r="I89" i="2"/>
  <c r="I90" i="2"/>
  <c r="I91" i="2"/>
  <c r="I92" i="2"/>
  <c r="I93" i="2"/>
  <c r="I94" i="2"/>
  <c r="I97" i="2"/>
  <c r="I98" i="2"/>
  <c r="I104" i="2"/>
  <c r="I105" i="2"/>
  <c r="I106" i="2"/>
  <c r="I107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95" i="2"/>
  <c r="I100" i="2"/>
  <c r="I102" i="2"/>
  <c r="I101" i="2"/>
  <c r="I108" i="2"/>
  <c r="J15" i="2"/>
  <c r="J52" i="2"/>
  <c r="J62" i="2"/>
  <c r="J67" i="2"/>
  <c r="J72" i="2"/>
  <c r="J83" i="2"/>
  <c r="J94" i="2"/>
  <c r="J99" i="2"/>
  <c r="J107" i="2"/>
  <c r="J47" i="2"/>
  <c r="J108" i="2"/>
  <c r="K15" i="2"/>
  <c r="K52" i="2"/>
  <c r="K62" i="2"/>
  <c r="K67" i="2"/>
  <c r="K72" i="2"/>
  <c r="K83" i="2"/>
  <c r="K94" i="2"/>
  <c r="K99" i="2"/>
  <c r="K107" i="2"/>
  <c r="K47" i="2"/>
  <c r="K108" i="2"/>
  <c r="L15" i="2"/>
  <c r="L52" i="2"/>
  <c r="L62" i="2"/>
  <c r="L67" i="2"/>
  <c r="L72" i="2"/>
  <c r="L83" i="2"/>
  <c r="L94" i="2"/>
  <c r="L99" i="2"/>
  <c r="L107" i="2"/>
  <c r="L47" i="2"/>
  <c r="L108" i="2"/>
  <c r="M10" i="2"/>
  <c r="M11" i="2"/>
  <c r="M12" i="2"/>
  <c r="M13" i="2"/>
  <c r="M14" i="2"/>
  <c r="M15" i="2"/>
  <c r="M49" i="2"/>
  <c r="M50" i="2"/>
  <c r="M51" i="2"/>
  <c r="M52" i="2"/>
  <c r="M57" i="2"/>
  <c r="M58" i="2"/>
  <c r="M59" i="2"/>
  <c r="M60" i="2"/>
  <c r="M61" i="2"/>
  <c r="M62" i="2"/>
  <c r="M64" i="2"/>
  <c r="M65" i="2"/>
  <c r="M66" i="2"/>
  <c r="M67" i="2"/>
  <c r="M69" i="2"/>
  <c r="M70" i="2"/>
  <c r="M71" i="2"/>
  <c r="M72" i="2"/>
  <c r="M74" i="2"/>
  <c r="M75" i="2"/>
  <c r="M76" i="2"/>
  <c r="M77" i="2"/>
  <c r="M78" i="2"/>
  <c r="M79" i="2"/>
  <c r="M80" i="2"/>
  <c r="M81" i="2"/>
  <c r="M82" i="2"/>
  <c r="M85" i="2"/>
  <c r="M86" i="2"/>
  <c r="M87" i="2"/>
  <c r="M88" i="2"/>
  <c r="M89" i="2"/>
  <c r="M90" i="2"/>
  <c r="M91" i="2"/>
  <c r="M92" i="2"/>
  <c r="M93" i="2"/>
  <c r="M97" i="2"/>
  <c r="M98" i="2"/>
  <c r="M99" i="2"/>
  <c r="M104" i="2"/>
  <c r="M105" i="2"/>
  <c r="M106" i="2"/>
  <c r="M107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95" i="2"/>
  <c r="M100" i="2"/>
  <c r="M102" i="2"/>
  <c r="M101" i="2"/>
  <c r="M108" i="2"/>
  <c r="N52" i="2"/>
  <c r="N62" i="2"/>
  <c r="N67" i="2"/>
  <c r="N72" i="2"/>
  <c r="N83" i="2"/>
  <c r="N94" i="2"/>
  <c r="N99" i="2"/>
  <c r="N107" i="2"/>
  <c r="N47" i="2"/>
  <c r="N108" i="2"/>
  <c r="O52" i="2"/>
  <c r="O62" i="2"/>
  <c r="O67" i="2"/>
  <c r="O72" i="2"/>
  <c r="O83" i="2"/>
  <c r="O94" i="2"/>
  <c r="O99" i="2"/>
  <c r="O107" i="2"/>
  <c r="O47" i="2"/>
  <c r="O108" i="2"/>
  <c r="P52" i="2"/>
  <c r="P62" i="2"/>
  <c r="P67" i="2"/>
  <c r="P72" i="2"/>
  <c r="P83" i="2"/>
  <c r="P94" i="2"/>
  <c r="P99" i="2"/>
  <c r="P107" i="2"/>
  <c r="P47" i="2"/>
  <c r="P108" i="2"/>
  <c r="Q11" i="2"/>
  <c r="Q12" i="2"/>
  <c r="Q13" i="2"/>
  <c r="Q14" i="2"/>
  <c r="Q15" i="2"/>
  <c r="Q49" i="2"/>
  <c r="Q50" i="2"/>
  <c r="Q51" i="2"/>
  <c r="Q52" i="2"/>
  <c r="Q57" i="2"/>
  <c r="Q58" i="2"/>
  <c r="Q59" i="2"/>
  <c r="Q60" i="2"/>
  <c r="Q61" i="2"/>
  <c r="Q62" i="2"/>
  <c r="Q64" i="2"/>
  <c r="Q65" i="2"/>
  <c r="Q66" i="2"/>
  <c r="Q67" i="2"/>
  <c r="Q69" i="2"/>
  <c r="Q70" i="2"/>
  <c r="Q71" i="2"/>
  <c r="Q72" i="2"/>
  <c r="Q74" i="2"/>
  <c r="Q75" i="2"/>
  <c r="Q76" i="2"/>
  <c r="Q77" i="2"/>
  <c r="Q78" i="2"/>
  <c r="Q79" i="2"/>
  <c r="Q80" i="2"/>
  <c r="Q81" i="2"/>
  <c r="Q82" i="2"/>
  <c r="Q83" i="2"/>
  <c r="Q85" i="2"/>
  <c r="Q86" i="2"/>
  <c r="Q87" i="2"/>
  <c r="Q88" i="2"/>
  <c r="Q89" i="2"/>
  <c r="Q90" i="2"/>
  <c r="Q91" i="2"/>
  <c r="Q92" i="2"/>
  <c r="Q93" i="2"/>
  <c r="Q97" i="2"/>
  <c r="Q98" i="2"/>
  <c r="Q99" i="2"/>
  <c r="Q104" i="2"/>
  <c r="Q105" i="2"/>
  <c r="Q106" i="2"/>
  <c r="Q107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100" i="2"/>
  <c r="Q102" i="2"/>
  <c r="Q101" i="2"/>
  <c r="Q108" i="2"/>
  <c r="F109" i="2"/>
  <c r="G109" i="2"/>
  <c r="H109" i="2"/>
  <c r="I109" i="2"/>
  <c r="J109" i="2"/>
  <c r="K109" i="2"/>
  <c r="L109" i="2"/>
  <c r="M109" i="2"/>
  <c r="N109" i="2"/>
  <c r="O109" i="2"/>
  <c r="P109" i="2"/>
  <c r="Q109" i="2"/>
  <c r="Q10" i="3"/>
  <c r="N21" i="3"/>
  <c r="L17" i="3"/>
  <c r="L21" i="3"/>
  <c r="M10" i="3"/>
  <c r="M17" i="3"/>
  <c r="J21" i="3"/>
  <c r="I10" i="3"/>
  <c r="H31" i="3"/>
</calcChain>
</file>

<file path=xl/sharedStrings.xml><?xml version="1.0" encoding="utf-8"?>
<sst xmlns="http://schemas.openxmlformats.org/spreadsheetml/2006/main" count="162" uniqueCount="105">
  <si>
    <t>Architecture</t>
  </si>
  <si>
    <t>Construction Science</t>
  </si>
  <si>
    <t>Gibbs College of Architecture</t>
  </si>
  <si>
    <t>Interior Design</t>
  </si>
  <si>
    <t>Plan, Landscape Arch, &amp; Design</t>
  </si>
  <si>
    <t>Total</t>
  </si>
  <si>
    <t>Aviation</t>
  </si>
  <si>
    <t>Geography &amp; Environ Sustain</t>
  </si>
  <si>
    <t>Meteorology</t>
  </si>
  <si>
    <t>Accounting</t>
  </si>
  <si>
    <t>Business Administration</t>
  </si>
  <si>
    <t>Energy Management</t>
  </si>
  <si>
    <t>Finance</t>
  </si>
  <si>
    <t>Management &amp; Internat Business</t>
  </si>
  <si>
    <t>Management Information Systems</t>
  </si>
  <si>
    <t>Geology and Geophysics</t>
  </si>
  <si>
    <t>Petroleum &amp; Geological Engineering</t>
  </si>
  <si>
    <t>Educational Leadership &amp; Policy Studies</t>
  </si>
  <si>
    <t>Educational Psychology</t>
  </si>
  <si>
    <t>Instructional Leadership &amp; Academic Curriculum</t>
  </si>
  <si>
    <t>Gallogly Engineering</t>
  </si>
  <si>
    <t>Biomedical Engineering</t>
  </si>
  <si>
    <t>Chemical, Biological &amp; Materials Engineering</t>
  </si>
  <si>
    <t>Civil Engineering &amp; Environmental Science</t>
  </si>
  <si>
    <t>Computer Science</t>
  </si>
  <si>
    <t>Electrical &amp; Computer Engineering</t>
  </si>
  <si>
    <t>Art</t>
  </si>
  <si>
    <t>Art History</t>
  </si>
  <si>
    <t>Dance</t>
  </si>
  <si>
    <t>Drama</t>
  </si>
  <si>
    <t>Music</t>
  </si>
  <si>
    <t>Musical Theatre</t>
  </si>
  <si>
    <t>Weitzenhoffer Col of Fine Arts</t>
  </si>
  <si>
    <t>International &amp; Area Studies</t>
  </si>
  <si>
    <t>Gaylord JMC</t>
  </si>
  <si>
    <t>Law</t>
  </si>
  <si>
    <t>Provost Direct</t>
  </si>
  <si>
    <t>Expository Writing</t>
  </si>
  <si>
    <t>HSC - Norman Campus</t>
  </si>
  <si>
    <t>University Course</t>
  </si>
  <si>
    <t>Aerospace Studies</t>
  </si>
  <si>
    <t>African &amp; African American Studies</t>
  </si>
  <si>
    <t>Anthropology</t>
  </si>
  <si>
    <t>Biological Sciences</t>
  </si>
  <si>
    <t>Classics and Letters</t>
  </si>
  <si>
    <t>Communication</t>
  </si>
  <si>
    <t>Economics</t>
  </si>
  <si>
    <t>English</t>
  </si>
  <si>
    <t>Environmental Studies</t>
  </si>
  <si>
    <t>Film and Media Studies</t>
  </si>
  <si>
    <t>History</t>
  </si>
  <si>
    <t>History of Sci, Tech, &amp; Med</t>
  </si>
  <si>
    <t>Human Relations</t>
  </si>
  <si>
    <t>Library and Info Studies</t>
  </si>
  <si>
    <t>Mathematics</t>
  </si>
  <si>
    <t>Military Science</t>
  </si>
  <si>
    <t>Native American Studies</t>
  </si>
  <si>
    <t>Naval Science</t>
  </si>
  <si>
    <t>Philosophy</t>
  </si>
  <si>
    <t>Physics &amp; Astronomy</t>
  </si>
  <si>
    <t>Political Science</t>
  </si>
  <si>
    <t>Psychology</t>
  </si>
  <si>
    <t>Religious Studies</t>
  </si>
  <si>
    <t>Social Work</t>
  </si>
  <si>
    <t>Sociology</t>
  </si>
  <si>
    <t>Academic Affairs</t>
  </si>
  <si>
    <t>University of Oklahoma, Norman On-Campus</t>
  </si>
  <si>
    <t>Educational &amp; General Funded Credit Hours</t>
  </si>
  <si>
    <t>Including Withdrawals</t>
  </si>
  <si>
    <t>Resident</t>
  </si>
  <si>
    <t>Nonresident</t>
  </si>
  <si>
    <t>Lower</t>
  </si>
  <si>
    <t>Upper</t>
  </si>
  <si>
    <t>Atmospheric &amp; Geographic Sciences</t>
  </si>
  <si>
    <t>Mewbourne Earth &amp; Energy</t>
  </si>
  <si>
    <t>Jeannine Rainbolt Education</t>
  </si>
  <si>
    <t>Engineering</t>
  </si>
  <si>
    <t>Applied Music - Majors</t>
  </si>
  <si>
    <t>Applied Music - Non-Majors</t>
  </si>
  <si>
    <t>Education Abroad</t>
  </si>
  <si>
    <t>Dodge Family Arts and Sciences</t>
  </si>
  <si>
    <t>University Total</t>
  </si>
  <si>
    <t>University Total without Law</t>
  </si>
  <si>
    <t>Subtotal</t>
  </si>
  <si>
    <t>Grad/Prof</t>
  </si>
  <si>
    <t>Michael F. Price Business</t>
  </si>
  <si>
    <t>Weitzenhoffer Family Fine Arts</t>
  </si>
  <si>
    <t>McClendon Honors College</t>
  </si>
  <si>
    <t>David L. Boren International Studies</t>
  </si>
  <si>
    <t>Christopher C. Gibbs Architecture</t>
  </si>
  <si>
    <t>University of Oklahoma, OU-Tulsa</t>
  </si>
  <si>
    <t>Mewbourne Col of Earth/Energy</t>
  </si>
  <si>
    <t>Polytechnic Institute</t>
  </si>
  <si>
    <t>PACS</t>
  </si>
  <si>
    <t>Entrepreneur &amp; Economic
Dev</t>
  </si>
  <si>
    <t>Marketing &amp; Supply Chain
Management</t>
  </si>
  <si>
    <t>Aerospace &amp; Mechanical
Engineering</t>
  </si>
  <si>
    <t>Industrial &amp; Systems
Engineering</t>
  </si>
  <si>
    <t>Chemistry and
Biochemistry</t>
  </si>
  <si>
    <t>Dodge Col of Arts and
Sciences</t>
  </si>
  <si>
    <t>Health and Exercise
Science</t>
  </si>
  <si>
    <t>Modern Languages,
Literatures &amp; Linguistics</t>
  </si>
  <si>
    <t>Gallogly College of Engineering</t>
  </si>
  <si>
    <t>Prelim Credit Hour Enrollment Report, Spring 2025</t>
  </si>
  <si>
    <t>Women's and Gender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</si>
</sst>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9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Univers (W1)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b/>
      <sz val="10"/>
      <color indexed="8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1" fillId="0" borderId="0" xfId="0" applyFont="1"/>
    <xf numFmtId="0" fontId="4" fillId="0" borderId="0" xfId="0" applyFont="1"/>
    <xf numFmtId="37" fontId="5" fillId="0" borderId="7" xfId="1" applyNumberFormat="1" applyFont="1" applyBorder="1" applyAlignment="1">
      <alignment horizontal="center"/>
    </xf>
    <xf numFmtId="37" fontId="5" fillId="0" borderId="0" xfId="1" applyNumberFormat="1" applyFont="1" applyAlignment="1">
      <alignment horizontal="center"/>
    </xf>
    <xf numFmtId="37" fontId="5" fillId="0" borderId="8" xfId="1" applyNumberFormat="1" applyFont="1" applyBorder="1" applyAlignment="1">
      <alignment horizontal="center"/>
    </xf>
    <xf numFmtId="37" fontId="3" fillId="0" borderId="0" xfId="1" applyNumberFormat="1" applyFont="1" applyAlignment="1">
      <alignment horizontal="center"/>
    </xf>
    <xf numFmtId="37" fontId="5" fillId="0" borderId="1" xfId="1" applyNumberFormat="1" applyFont="1" applyBorder="1" applyAlignment="1">
      <alignment horizontal="center"/>
    </xf>
    <xf numFmtId="37" fontId="5" fillId="0" borderId="2" xfId="1" applyNumberFormat="1" applyFont="1" applyBorder="1" applyAlignment="1">
      <alignment horizontal="center"/>
    </xf>
    <xf numFmtId="37" fontId="5" fillId="0" borderId="3" xfId="1" applyNumberFormat="1" applyFont="1" applyBorder="1" applyAlignment="1">
      <alignment horizontal="center"/>
    </xf>
    <xf numFmtId="0" fontId="7" fillId="0" borderId="0" xfId="0" applyFont="1"/>
    <xf numFmtId="37" fontId="1" fillId="0" borderId="10" xfId="0" applyNumberFormat="1" applyFont="1" applyBorder="1" applyAlignment="1">
      <alignment horizontal="right" vertical="top"/>
    </xf>
    <xf numFmtId="37" fontId="1" fillId="0" borderId="11" xfId="0" applyNumberFormat="1" applyFont="1" applyBorder="1" applyAlignment="1">
      <alignment horizontal="right"/>
    </xf>
    <xf numFmtId="0" fontId="8" fillId="0" borderId="1" xfId="0" applyFont="1" applyBorder="1"/>
    <xf numFmtId="0" fontId="8" fillId="0" borderId="2" xfId="0" applyFont="1" applyBorder="1"/>
    <xf numFmtId="37" fontId="1" fillId="0" borderId="1" xfId="0" applyNumberFormat="1" applyFont="1" applyBorder="1" applyAlignment="1">
      <alignment horizontal="right"/>
    </xf>
    <xf numFmtId="37" fontId="1" fillId="0" borderId="2" xfId="0" applyNumberFormat="1" applyFont="1" applyBorder="1" applyAlignment="1">
      <alignment horizontal="right"/>
    </xf>
    <xf numFmtId="37" fontId="1" fillId="0" borderId="3" xfId="0" applyNumberFormat="1" applyFont="1" applyBorder="1" applyAlignment="1">
      <alignment horizontal="right"/>
    </xf>
    <xf numFmtId="37" fontId="1" fillId="0" borderId="3" xfId="0" applyNumberFormat="1" applyFont="1" applyBorder="1"/>
    <xf numFmtId="0" fontId="1" fillId="0" borderId="7" xfId="0" applyFont="1" applyBorder="1" applyAlignment="1">
      <alignment horizontal="left" indent="1"/>
    </xf>
    <xf numFmtId="37" fontId="1" fillId="0" borderId="7" xfId="0" applyNumberFormat="1" applyFont="1" applyBorder="1" applyAlignment="1">
      <alignment horizontal="right" vertical="top"/>
    </xf>
    <xf numFmtId="37" fontId="1" fillId="0" borderId="0" xfId="0" applyNumberFormat="1" applyFont="1" applyAlignment="1">
      <alignment horizontal="right" vertical="top"/>
    </xf>
    <xf numFmtId="37" fontId="1" fillId="0" borderId="8" xfId="0" applyNumberFormat="1" applyFont="1" applyBorder="1" applyAlignment="1">
      <alignment horizontal="right"/>
    </xf>
    <xf numFmtId="0" fontId="1" fillId="0" borderId="4" xfId="0" applyFont="1" applyBorder="1" applyAlignment="1">
      <alignment horizontal="left" indent="1"/>
    </xf>
    <xf numFmtId="0" fontId="1" fillId="0" borderId="5" xfId="0" applyFont="1" applyBorder="1"/>
    <xf numFmtId="37" fontId="1" fillId="0" borderId="4" xfId="0" applyNumberFormat="1" applyFont="1" applyBorder="1" applyAlignment="1">
      <alignment horizontal="right"/>
    </xf>
    <xf numFmtId="37" fontId="1" fillId="0" borderId="5" xfId="0" applyNumberFormat="1" applyFont="1" applyBorder="1" applyAlignment="1">
      <alignment horizontal="right"/>
    </xf>
    <xf numFmtId="37" fontId="1" fillId="0" borderId="6" xfId="0" applyNumberFormat="1" applyFont="1" applyBorder="1" applyAlignment="1">
      <alignment horizontal="right"/>
    </xf>
    <xf numFmtId="0" fontId="8" fillId="0" borderId="0" xfId="0" applyFont="1"/>
    <xf numFmtId="37" fontId="1" fillId="0" borderId="4" xfId="0" applyNumberFormat="1" applyFont="1" applyBorder="1" applyAlignment="1">
      <alignment horizontal="right" vertical="top"/>
    </xf>
    <xf numFmtId="37" fontId="1" fillId="0" borderId="5" xfId="0" applyNumberFormat="1" applyFont="1" applyBorder="1" applyAlignment="1">
      <alignment horizontal="right" vertical="top"/>
    </xf>
    <xf numFmtId="37" fontId="1" fillId="0" borderId="6" xfId="0" applyNumberFormat="1" applyFont="1" applyBorder="1" applyAlignment="1">
      <alignment horizontal="right" vertical="top"/>
    </xf>
    <xf numFmtId="37" fontId="8" fillId="0" borderId="1" xfId="0" applyNumberFormat="1" applyFont="1" applyBorder="1" applyAlignment="1">
      <alignment horizontal="right"/>
    </xf>
    <xf numFmtId="0" fontId="8" fillId="0" borderId="9" xfId="0" applyFont="1" applyBorder="1"/>
    <xf numFmtId="0" fontId="8" fillId="0" borderId="10" xfId="0" applyFont="1" applyBorder="1"/>
    <xf numFmtId="37" fontId="1" fillId="0" borderId="9" xfId="0" applyNumberFormat="1" applyFont="1" applyBorder="1" applyAlignment="1">
      <alignment horizontal="right" vertical="top"/>
    </xf>
    <xf numFmtId="37" fontId="8" fillId="0" borderId="9" xfId="0" applyNumberFormat="1" applyFont="1" applyBorder="1" applyAlignment="1">
      <alignment horizontal="right"/>
    </xf>
    <xf numFmtId="37" fontId="8" fillId="0" borderId="10" xfId="0" applyNumberFormat="1" applyFont="1" applyBorder="1" applyAlignment="1">
      <alignment horizontal="right"/>
    </xf>
    <xf numFmtId="37" fontId="8" fillId="0" borderId="11" xfId="0" applyNumberFormat="1" applyFont="1" applyBorder="1" applyAlignment="1">
      <alignment horizontal="right"/>
    </xf>
    <xf numFmtId="37" fontId="8" fillId="0" borderId="2" xfId="0" applyNumberFormat="1" applyFont="1" applyBorder="1" applyAlignment="1">
      <alignment horizontal="right"/>
    </xf>
    <xf numFmtId="37" fontId="1" fillId="0" borderId="0" xfId="0" applyNumberFormat="1" applyFont="1" applyAlignment="1">
      <alignment horizontal="right"/>
    </xf>
    <xf numFmtId="37" fontId="1" fillId="0" borderId="7" xfId="0" applyNumberFormat="1" applyFont="1" applyBorder="1" applyAlignment="1">
      <alignment horizontal="right"/>
    </xf>
    <xf numFmtId="37" fontId="5" fillId="0" borderId="6" xfId="1" applyNumberFormat="1" applyFont="1" applyBorder="1" applyAlignment="1">
      <alignment horizontal="center"/>
    </xf>
    <xf numFmtId="37" fontId="1" fillId="0" borderId="1" xfId="0" applyNumberFormat="1" applyFont="1" applyBorder="1" applyAlignment="1">
      <alignment horizontal="right" vertical="top"/>
    </xf>
    <xf numFmtId="37" fontId="1" fillId="0" borderId="2" xfId="0" applyNumberFormat="1" applyFont="1" applyBorder="1" applyAlignment="1">
      <alignment horizontal="right" vertical="top"/>
    </xf>
    <xf numFmtId="37" fontId="1" fillId="0" borderId="3" xfId="0" applyNumberFormat="1" applyFont="1" applyBorder="1" applyAlignment="1">
      <alignment horizontal="right" vertical="top"/>
    </xf>
    <xf numFmtId="37" fontId="8" fillId="0" borderId="12" xfId="0" applyNumberFormat="1" applyFont="1" applyBorder="1" applyAlignment="1">
      <alignment horizontal="right"/>
    </xf>
    <xf numFmtId="37" fontId="3" fillId="0" borderId="0" xfId="1" applyNumberFormat="1" applyFont="1" applyAlignment="1">
      <alignment horizontal="center"/>
    </xf>
    <xf numFmtId="37" fontId="5" fillId="0" borderId="2" xfId="1" applyNumberFormat="1" applyFont="1" applyBorder="1" applyAlignment="1">
      <alignment horizontal="center"/>
    </xf>
    <xf numFmtId="37" fontId="5" fillId="0" borderId="3" xfId="1" applyNumberFormat="1" applyFont="1" applyBorder="1" applyAlignment="1">
      <alignment horizontal="center"/>
    </xf>
    <xf numFmtId="37" fontId="5" fillId="0" borderId="1" xfId="1" applyNumberFormat="1" applyFont="1" applyBorder="1" applyAlignment="1">
      <alignment horizontal="center"/>
    </xf>
    <xf numFmtId="37" fontId="6" fillId="0" borderId="1" xfId="1" applyNumberFormat="1" applyFont="1" applyBorder="1" applyAlignment="1">
      <alignment horizontal="center"/>
    </xf>
    <xf numFmtId="37" fontId="5" fillId="0" borderId="0" xfId="1" applyNumberFormat="1" applyFont="1" applyBorder="1" applyAlignment="1">
      <alignment horizontal="center"/>
    </xf>
    <xf numFmtId="37" fontId="1" fillId="0" borderId="0" xfId="0" applyNumberFormat="1" applyFont="1" applyBorder="1" applyAlignment="1">
      <alignment horizontal="right" vertical="top"/>
    </xf>
    <xf numFmtId="37" fontId="1" fillId="0" borderId="0" xfId="0" applyNumberFormat="1" applyFont="1" applyBorder="1" applyAlignment="1">
      <alignment horizontal="right"/>
    </xf>
    <xf numFmtId="37" fontId="6" fillId="0" borderId="7" xfId="1" applyNumberFormat="1" applyFont="1" applyBorder="1" applyAlignment="1">
      <alignment horizontal="center"/>
    </xf>
  </cellXfs>
  <cellStyles count="2">
    <cellStyle name="Normal" xfId="0" builtinId="0"/>
    <cellStyle name="Normal_Fall-00p" xfId="1" xr:uid="{0925446E-1E42-4E1D-84F3-795A01E314A2}"/>
  </cellStyles>
  <dxfs count="0"/>
  <tableStyles count="1" defaultTableStyle="TableStyleMedium2" defaultPivotStyle="PivotStyleLight16">
    <tableStyle name="Invisible" pivot="0" table="0" count="0" xr9:uid="{31C8F43A-E4E4-4B11-BD45-A7C753AD779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1C6A9-5CEA-4D38-8CE8-E09773B87FAA}">
  <dimension ref="A1:Q109"/>
  <sheetViews>
    <sheetView tabSelected="1" workbookViewId="0"/>
  </sheetViews>
  <sheetFormatPr defaultColWidth="8.88671875" defaultRowHeight="13.8"/>
  <cols>
    <col min="1" max="7" width="8.88671875" style="10"/>
    <col min="8" max="8" width="9.6640625" style="10" bestFit="1" customWidth="1"/>
    <col min="9" max="11" width="8.88671875" style="10"/>
    <col min="12" max="12" width="9.6640625" style="10" bestFit="1" customWidth="1"/>
    <col min="13" max="15" width="8.88671875" style="10"/>
    <col min="16" max="16" width="9.6640625" style="10" bestFit="1" customWidth="1"/>
    <col min="17" max="16384" width="8.88671875" style="10"/>
  </cols>
  <sheetData>
    <row r="1" spans="1:17" s="1" customFormat="1" ht="13.2"/>
    <row r="2" spans="1:17" s="2" customFormat="1" ht="15.6">
      <c r="A2" s="47" t="s">
        <v>66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s="2" customFormat="1" ht="15.6">
      <c r="A3" s="47" t="s">
        <v>67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</row>
    <row r="4" spans="1:17" s="2" customFormat="1" ht="15.6">
      <c r="A4" s="47" t="s">
        <v>103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</row>
    <row r="5" spans="1:17" s="2" customFormat="1" ht="15.6">
      <c r="A5" s="47" t="s">
        <v>68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</row>
    <row r="6" spans="1:17" s="2" customFormat="1" ht="15.6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s="1" customFormat="1" ht="13.2">
      <c r="A7" s="7"/>
      <c r="B7" s="8"/>
      <c r="C7" s="8"/>
      <c r="D7" s="8"/>
      <c r="E7" s="9"/>
      <c r="F7" s="48" t="s">
        <v>69</v>
      </c>
      <c r="G7" s="48"/>
      <c r="H7" s="48"/>
      <c r="I7" s="49"/>
      <c r="J7" s="50" t="s">
        <v>70</v>
      </c>
      <c r="K7" s="48"/>
      <c r="L7" s="48"/>
      <c r="M7" s="49"/>
      <c r="N7" s="51" t="s">
        <v>5</v>
      </c>
      <c r="O7" s="48"/>
      <c r="P7" s="48"/>
      <c r="Q7" s="49"/>
    </row>
    <row r="8" spans="1:17" s="1" customFormat="1" ht="13.2">
      <c r="A8" s="3"/>
      <c r="B8" s="4"/>
      <c r="C8" s="4"/>
      <c r="D8" s="4"/>
      <c r="E8" s="42"/>
      <c r="F8" s="4" t="s">
        <v>71</v>
      </c>
      <c r="G8" s="4" t="s">
        <v>72</v>
      </c>
      <c r="H8" s="4" t="s">
        <v>84</v>
      </c>
      <c r="I8" s="5" t="s">
        <v>5</v>
      </c>
      <c r="J8" s="3" t="s">
        <v>71</v>
      </c>
      <c r="K8" s="4" t="s">
        <v>72</v>
      </c>
      <c r="L8" s="4" t="s">
        <v>84</v>
      </c>
      <c r="M8" s="5" t="s">
        <v>5</v>
      </c>
      <c r="N8" s="3" t="s">
        <v>71</v>
      </c>
      <c r="O8" s="4" t="s">
        <v>72</v>
      </c>
      <c r="P8" s="4" t="s">
        <v>84</v>
      </c>
      <c r="Q8" s="5" t="s">
        <v>5</v>
      </c>
    </row>
    <row r="9" spans="1:17" s="1" customFormat="1" ht="13.2">
      <c r="A9" s="13" t="s">
        <v>89</v>
      </c>
      <c r="B9" s="14"/>
      <c r="C9" s="14"/>
      <c r="D9" s="14"/>
      <c r="E9" s="28"/>
      <c r="F9" s="15"/>
      <c r="G9" s="16"/>
      <c r="H9" s="16"/>
      <c r="I9" s="17"/>
      <c r="J9" s="15"/>
      <c r="K9" s="16"/>
      <c r="L9" s="16"/>
      <c r="M9" s="17"/>
      <c r="N9" s="15"/>
      <c r="O9" s="16"/>
      <c r="P9" s="16"/>
      <c r="Q9" s="18"/>
    </row>
    <row r="10" spans="1:17" s="1" customFormat="1" ht="13.2">
      <c r="A10" s="19" t="s">
        <v>0</v>
      </c>
      <c r="F10" s="20">
        <v>1048</v>
      </c>
      <c r="G10" s="21">
        <v>1026</v>
      </c>
      <c r="H10" s="21">
        <v>370</v>
      </c>
      <c r="I10" s="22">
        <f>SUM(F10:H10)</f>
        <v>2444</v>
      </c>
      <c r="J10" s="20">
        <v>962</v>
      </c>
      <c r="K10" s="21">
        <v>908</v>
      </c>
      <c r="L10" s="21">
        <v>454</v>
      </c>
      <c r="M10" s="22">
        <f>SUM(J10:L10)</f>
        <v>2324</v>
      </c>
      <c r="N10" s="20">
        <v>2010</v>
      </c>
      <c r="O10" s="21">
        <v>1934</v>
      </c>
      <c r="P10" s="21">
        <v>824</v>
      </c>
      <c r="Q10" s="22">
        <f>SUM(N10:P10)</f>
        <v>4768</v>
      </c>
    </row>
    <row r="11" spans="1:17" s="1" customFormat="1" ht="13.2">
      <c r="A11" s="19" t="s">
        <v>1</v>
      </c>
      <c r="F11" s="20">
        <v>505</v>
      </c>
      <c r="G11" s="21">
        <v>538</v>
      </c>
      <c r="H11" s="21">
        <v>42</v>
      </c>
      <c r="I11" s="22">
        <f t="shared" ref="I11:I14" si="0">SUM(F11:H11)</f>
        <v>1085</v>
      </c>
      <c r="J11" s="20">
        <v>400</v>
      </c>
      <c r="K11" s="21">
        <v>585</v>
      </c>
      <c r="L11" s="21">
        <v>233</v>
      </c>
      <c r="M11" s="22">
        <f t="shared" ref="M11:M14" si="1">SUM(J11:L11)</f>
        <v>1218</v>
      </c>
      <c r="N11" s="20">
        <v>905</v>
      </c>
      <c r="O11" s="21">
        <v>1123</v>
      </c>
      <c r="P11" s="21">
        <v>275</v>
      </c>
      <c r="Q11" s="22">
        <f t="shared" ref="Q11:Q14" si="2">SUM(N11:P11)</f>
        <v>2303</v>
      </c>
    </row>
    <row r="12" spans="1:17" s="1" customFormat="1" ht="13.2">
      <c r="A12" s="19" t="s">
        <v>2</v>
      </c>
      <c r="F12" s="20">
        <v>0</v>
      </c>
      <c r="G12" s="21">
        <v>0</v>
      </c>
      <c r="H12" s="21">
        <v>15</v>
      </c>
      <c r="I12" s="22">
        <f t="shared" si="0"/>
        <v>15</v>
      </c>
      <c r="J12" s="20">
        <v>0</v>
      </c>
      <c r="K12" s="21">
        <v>0</v>
      </c>
      <c r="L12" s="21">
        <v>32</v>
      </c>
      <c r="M12" s="22">
        <f t="shared" si="1"/>
        <v>32</v>
      </c>
      <c r="N12" s="20">
        <v>0</v>
      </c>
      <c r="O12" s="21">
        <v>0</v>
      </c>
      <c r="P12" s="21">
        <v>47</v>
      </c>
      <c r="Q12" s="22">
        <f t="shared" si="2"/>
        <v>47</v>
      </c>
    </row>
    <row r="13" spans="1:17" s="1" customFormat="1" ht="13.2">
      <c r="A13" s="19" t="s">
        <v>3</v>
      </c>
      <c r="F13" s="20">
        <v>301</v>
      </c>
      <c r="G13" s="21">
        <v>269</v>
      </c>
      <c r="H13" s="21">
        <v>75</v>
      </c>
      <c r="I13" s="22">
        <f t="shared" si="0"/>
        <v>645</v>
      </c>
      <c r="J13" s="20">
        <v>403</v>
      </c>
      <c r="K13" s="21">
        <v>265</v>
      </c>
      <c r="L13" s="21">
        <v>89</v>
      </c>
      <c r="M13" s="22">
        <f t="shared" si="1"/>
        <v>757</v>
      </c>
      <c r="N13" s="20">
        <v>704</v>
      </c>
      <c r="O13" s="21">
        <v>534</v>
      </c>
      <c r="P13" s="21">
        <v>164</v>
      </c>
      <c r="Q13" s="22">
        <f t="shared" si="2"/>
        <v>1402</v>
      </c>
    </row>
    <row r="14" spans="1:17" s="1" customFormat="1" ht="13.2">
      <c r="A14" s="19" t="s">
        <v>4</v>
      </c>
      <c r="F14" s="20">
        <v>0</v>
      </c>
      <c r="G14" s="21">
        <v>330</v>
      </c>
      <c r="H14" s="21">
        <v>363</v>
      </c>
      <c r="I14" s="22">
        <f t="shared" si="0"/>
        <v>693</v>
      </c>
      <c r="J14" s="20">
        <v>0</v>
      </c>
      <c r="K14" s="21">
        <v>252</v>
      </c>
      <c r="L14" s="21">
        <v>281</v>
      </c>
      <c r="M14" s="22">
        <f t="shared" si="1"/>
        <v>533</v>
      </c>
      <c r="N14" s="20">
        <v>0</v>
      </c>
      <c r="O14" s="21">
        <v>582</v>
      </c>
      <c r="P14" s="21">
        <v>644</v>
      </c>
      <c r="Q14" s="22">
        <f t="shared" si="2"/>
        <v>1226</v>
      </c>
    </row>
    <row r="15" spans="1:17" s="1" customFormat="1" ht="13.2">
      <c r="A15" s="23" t="s">
        <v>83</v>
      </c>
      <c r="B15" s="24"/>
      <c r="C15" s="24"/>
      <c r="D15" s="24"/>
      <c r="E15" s="24"/>
      <c r="F15" s="25">
        <f>SUM(F10:F14)</f>
        <v>1854</v>
      </c>
      <c r="G15" s="26">
        <f t="shared" ref="G15:I15" si="3">SUM(G10:G14)</f>
        <v>2163</v>
      </c>
      <c r="H15" s="26">
        <f t="shared" si="3"/>
        <v>865</v>
      </c>
      <c r="I15" s="27">
        <f t="shared" si="3"/>
        <v>4882</v>
      </c>
      <c r="J15" s="25">
        <f t="shared" ref="J15:Q15" si="4">SUM(J10:J14)</f>
        <v>1765</v>
      </c>
      <c r="K15" s="26">
        <f t="shared" si="4"/>
        <v>2010</v>
      </c>
      <c r="L15" s="26">
        <f t="shared" si="4"/>
        <v>1089</v>
      </c>
      <c r="M15" s="27">
        <f t="shared" si="4"/>
        <v>4864</v>
      </c>
      <c r="N15" s="25">
        <f t="shared" si="4"/>
        <v>3619</v>
      </c>
      <c r="O15" s="26">
        <f t="shared" si="4"/>
        <v>4173</v>
      </c>
      <c r="P15" s="26">
        <f t="shared" si="4"/>
        <v>1954</v>
      </c>
      <c r="Q15" s="27">
        <f t="shared" si="4"/>
        <v>9746</v>
      </c>
    </row>
    <row r="16" spans="1:17" s="1" customFormat="1" ht="13.2">
      <c r="A16" s="13" t="s">
        <v>80</v>
      </c>
      <c r="B16" s="14"/>
      <c r="C16" s="14"/>
      <c r="D16" s="14"/>
      <c r="E16" s="14"/>
      <c r="F16" s="32"/>
      <c r="G16" s="16"/>
      <c r="H16" s="16"/>
      <c r="I16" s="17"/>
      <c r="J16" s="15"/>
      <c r="K16" s="16"/>
      <c r="L16" s="16"/>
      <c r="M16" s="17"/>
      <c r="N16" s="15"/>
      <c r="O16" s="16"/>
      <c r="P16" s="16"/>
      <c r="Q16" s="17"/>
    </row>
    <row r="17" spans="1:17" s="1" customFormat="1" ht="13.2">
      <c r="A17" s="19" t="s">
        <v>40</v>
      </c>
      <c r="F17" s="20">
        <v>69</v>
      </c>
      <c r="G17" s="21">
        <v>117</v>
      </c>
      <c r="H17" s="21">
        <v>0</v>
      </c>
      <c r="I17" s="22">
        <f t="shared" ref="I17:I45" si="5">SUM(F17:H17)</f>
        <v>186</v>
      </c>
      <c r="J17" s="20">
        <v>2</v>
      </c>
      <c r="K17" s="21">
        <v>0</v>
      </c>
      <c r="L17" s="21">
        <v>0</v>
      </c>
      <c r="M17" s="22">
        <f t="shared" ref="M17:M45" si="6">SUM(J17:L17)</f>
        <v>2</v>
      </c>
      <c r="N17" s="20">
        <v>71</v>
      </c>
      <c r="O17" s="21">
        <v>117</v>
      </c>
      <c r="P17" s="21">
        <v>0</v>
      </c>
      <c r="Q17" s="22">
        <f t="shared" ref="Q17:Q45" si="7">SUM(N17:P17)</f>
        <v>188</v>
      </c>
    </row>
    <row r="18" spans="1:17" s="1" customFormat="1" ht="13.2">
      <c r="A18" s="19" t="s">
        <v>41</v>
      </c>
      <c r="F18" s="20">
        <v>396</v>
      </c>
      <c r="G18" s="21">
        <v>180</v>
      </c>
      <c r="H18" s="21">
        <v>0</v>
      </c>
      <c r="I18" s="22">
        <f t="shared" si="5"/>
        <v>576</v>
      </c>
      <c r="J18" s="20">
        <v>342</v>
      </c>
      <c r="K18" s="21">
        <v>93</v>
      </c>
      <c r="L18" s="21">
        <v>0</v>
      </c>
      <c r="M18" s="22">
        <f t="shared" si="6"/>
        <v>435</v>
      </c>
      <c r="N18" s="20">
        <v>738</v>
      </c>
      <c r="O18" s="21">
        <v>273</v>
      </c>
      <c r="P18" s="21">
        <v>0</v>
      </c>
      <c r="Q18" s="22">
        <f t="shared" si="7"/>
        <v>1011</v>
      </c>
    </row>
    <row r="19" spans="1:17" s="1" customFormat="1" ht="13.2">
      <c r="A19" s="19" t="s">
        <v>42</v>
      </c>
      <c r="F19" s="20">
        <v>1194</v>
      </c>
      <c r="G19" s="21">
        <v>719</v>
      </c>
      <c r="H19" s="21">
        <v>67</v>
      </c>
      <c r="I19" s="22">
        <f t="shared" si="5"/>
        <v>1980</v>
      </c>
      <c r="J19" s="20">
        <v>591</v>
      </c>
      <c r="K19" s="21">
        <v>230</v>
      </c>
      <c r="L19" s="21">
        <v>168</v>
      </c>
      <c r="M19" s="22">
        <f t="shared" si="6"/>
        <v>989</v>
      </c>
      <c r="N19" s="20">
        <v>1785</v>
      </c>
      <c r="O19" s="21">
        <v>949</v>
      </c>
      <c r="P19" s="21">
        <v>235</v>
      </c>
      <c r="Q19" s="22">
        <f t="shared" si="7"/>
        <v>2969</v>
      </c>
    </row>
    <row r="20" spans="1:17" s="1" customFormat="1" ht="13.2">
      <c r="A20" s="19" t="s">
        <v>43</v>
      </c>
      <c r="F20" s="20">
        <v>4631</v>
      </c>
      <c r="G20" s="21">
        <v>3740</v>
      </c>
      <c r="H20" s="21">
        <v>107</v>
      </c>
      <c r="I20" s="22">
        <f t="shared" si="5"/>
        <v>8478</v>
      </c>
      <c r="J20" s="20">
        <v>2550</v>
      </c>
      <c r="K20" s="21">
        <v>1638</v>
      </c>
      <c r="L20" s="21">
        <v>522</v>
      </c>
      <c r="M20" s="22">
        <f t="shared" si="6"/>
        <v>4710</v>
      </c>
      <c r="N20" s="20">
        <v>7181</v>
      </c>
      <c r="O20" s="21">
        <v>5378</v>
      </c>
      <c r="P20" s="21">
        <v>629</v>
      </c>
      <c r="Q20" s="22">
        <f t="shared" si="7"/>
        <v>13188</v>
      </c>
    </row>
    <row r="21" spans="1:17" s="1" customFormat="1" ht="13.2">
      <c r="A21" s="19" t="s">
        <v>98</v>
      </c>
      <c r="F21" s="20">
        <v>4220</v>
      </c>
      <c r="G21" s="21">
        <v>3102</v>
      </c>
      <c r="H21" s="21">
        <v>103</v>
      </c>
      <c r="I21" s="22">
        <f t="shared" si="5"/>
        <v>7425</v>
      </c>
      <c r="J21" s="20">
        <v>2730</v>
      </c>
      <c r="K21" s="21">
        <v>1264</v>
      </c>
      <c r="L21" s="21">
        <v>578</v>
      </c>
      <c r="M21" s="22">
        <f t="shared" si="6"/>
        <v>4572</v>
      </c>
      <c r="N21" s="20">
        <v>6950</v>
      </c>
      <c r="O21" s="21">
        <v>4366</v>
      </c>
      <c r="P21" s="21">
        <v>681</v>
      </c>
      <c r="Q21" s="22">
        <f t="shared" si="7"/>
        <v>11997</v>
      </c>
    </row>
    <row r="22" spans="1:17" s="1" customFormat="1" ht="13.2">
      <c r="A22" s="19" t="s">
        <v>44</v>
      </c>
      <c r="F22" s="20">
        <v>1445</v>
      </c>
      <c r="G22" s="21">
        <v>798</v>
      </c>
      <c r="H22" s="21">
        <v>0</v>
      </c>
      <c r="I22" s="22">
        <f t="shared" si="5"/>
        <v>2243</v>
      </c>
      <c r="J22" s="20">
        <v>643</v>
      </c>
      <c r="K22" s="21">
        <v>285</v>
      </c>
      <c r="L22" s="21">
        <v>0</v>
      </c>
      <c r="M22" s="22">
        <f t="shared" si="6"/>
        <v>928</v>
      </c>
      <c r="N22" s="20">
        <v>2088</v>
      </c>
      <c r="O22" s="21">
        <v>1083</v>
      </c>
      <c r="P22" s="21">
        <v>0</v>
      </c>
      <c r="Q22" s="22">
        <f t="shared" si="7"/>
        <v>3171</v>
      </c>
    </row>
    <row r="23" spans="1:17" s="1" customFormat="1" ht="13.2">
      <c r="A23" s="19" t="s">
        <v>45</v>
      </c>
      <c r="F23" s="20">
        <v>1185</v>
      </c>
      <c r="G23" s="21">
        <v>669</v>
      </c>
      <c r="H23" s="21">
        <v>69</v>
      </c>
      <c r="I23" s="22">
        <f t="shared" si="5"/>
        <v>1923</v>
      </c>
      <c r="J23" s="20">
        <v>1179</v>
      </c>
      <c r="K23" s="21">
        <v>775</v>
      </c>
      <c r="L23" s="21">
        <v>156</v>
      </c>
      <c r="M23" s="22">
        <f t="shared" si="6"/>
        <v>2110</v>
      </c>
      <c r="N23" s="20">
        <v>2364</v>
      </c>
      <c r="O23" s="21">
        <v>1444</v>
      </c>
      <c r="P23" s="21">
        <v>225</v>
      </c>
      <c r="Q23" s="22">
        <f t="shared" si="7"/>
        <v>4033</v>
      </c>
    </row>
    <row r="24" spans="1:17" s="1" customFormat="1" ht="13.2">
      <c r="A24" s="19" t="s">
        <v>99</v>
      </c>
      <c r="F24" s="20">
        <v>2049</v>
      </c>
      <c r="G24" s="21">
        <v>954</v>
      </c>
      <c r="H24" s="21">
        <v>828</v>
      </c>
      <c r="I24" s="22">
        <f t="shared" si="5"/>
        <v>3831</v>
      </c>
      <c r="J24" s="20">
        <v>1299</v>
      </c>
      <c r="K24" s="21">
        <v>546</v>
      </c>
      <c r="L24" s="21">
        <v>1328</v>
      </c>
      <c r="M24" s="22">
        <f t="shared" si="6"/>
        <v>3173</v>
      </c>
      <c r="N24" s="20">
        <v>3348</v>
      </c>
      <c r="O24" s="21">
        <v>1500</v>
      </c>
      <c r="P24" s="21">
        <v>2156</v>
      </c>
      <c r="Q24" s="22">
        <f t="shared" si="7"/>
        <v>7004</v>
      </c>
    </row>
    <row r="25" spans="1:17" s="1" customFormat="1" ht="13.2">
      <c r="A25" s="19" t="s">
        <v>46</v>
      </c>
      <c r="F25" s="20">
        <v>3492</v>
      </c>
      <c r="G25" s="21">
        <v>751</v>
      </c>
      <c r="H25" s="21">
        <v>62</v>
      </c>
      <c r="I25" s="22">
        <f t="shared" si="5"/>
        <v>4305</v>
      </c>
      <c r="J25" s="20">
        <v>3951</v>
      </c>
      <c r="K25" s="21">
        <v>663</v>
      </c>
      <c r="L25" s="21">
        <v>399</v>
      </c>
      <c r="M25" s="22">
        <f t="shared" si="6"/>
        <v>5013</v>
      </c>
      <c r="N25" s="20">
        <v>7443</v>
      </c>
      <c r="O25" s="21">
        <v>1414</v>
      </c>
      <c r="P25" s="21">
        <v>461</v>
      </c>
      <c r="Q25" s="22">
        <f t="shared" si="7"/>
        <v>9318</v>
      </c>
    </row>
    <row r="26" spans="1:17" s="1" customFormat="1" ht="13.2">
      <c r="A26" s="19" t="s">
        <v>47</v>
      </c>
      <c r="F26" s="20">
        <v>4995</v>
      </c>
      <c r="G26" s="21">
        <v>789</v>
      </c>
      <c r="H26" s="21">
        <v>89</v>
      </c>
      <c r="I26" s="22">
        <f t="shared" si="5"/>
        <v>5873</v>
      </c>
      <c r="J26" s="20">
        <v>4939</v>
      </c>
      <c r="K26" s="21">
        <v>300</v>
      </c>
      <c r="L26" s="21">
        <v>118</v>
      </c>
      <c r="M26" s="22">
        <f t="shared" si="6"/>
        <v>5357</v>
      </c>
      <c r="N26" s="20">
        <v>9934</v>
      </c>
      <c r="O26" s="21">
        <v>1089</v>
      </c>
      <c r="P26" s="21">
        <v>207</v>
      </c>
      <c r="Q26" s="22">
        <f t="shared" si="7"/>
        <v>11230</v>
      </c>
    </row>
    <row r="27" spans="1:17" s="1" customFormat="1" ht="13.2">
      <c r="A27" s="19" t="s">
        <v>48</v>
      </c>
      <c r="F27" s="20">
        <v>120</v>
      </c>
      <c r="G27" s="21">
        <v>161</v>
      </c>
      <c r="H27" s="21">
        <v>0</v>
      </c>
      <c r="I27" s="22">
        <f t="shared" si="5"/>
        <v>281</v>
      </c>
      <c r="J27" s="20">
        <v>84</v>
      </c>
      <c r="K27" s="21">
        <v>99</v>
      </c>
      <c r="L27" s="21">
        <v>0</v>
      </c>
      <c r="M27" s="22">
        <f t="shared" si="6"/>
        <v>183</v>
      </c>
      <c r="N27" s="20">
        <v>204</v>
      </c>
      <c r="O27" s="21">
        <v>260</v>
      </c>
      <c r="P27" s="21">
        <v>0</v>
      </c>
      <c r="Q27" s="22">
        <f t="shared" si="7"/>
        <v>464</v>
      </c>
    </row>
    <row r="28" spans="1:17" s="1" customFormat="1" ht="13.2">
      <c r="A28" s="19" t="s">
        <v>49</v>
      </c>
      <c r="F28" s="20">
        <v>783</v>
      </c>
      <c r="G28" s="21">
        <v>510</v>
      </c>
      <c r="H28" s="21">
        <v>0</v>
      </c>
      <c r="I28" s="22">
        <f t="shared" si="5"/>
        <v>1293</v>
      </c>
      <c r="J28" s="20">
        <v>438</v>
      </c>
      <c r="K28" s="21">
        <v>183</v>
      </c>
      <c r="L28" s="21">
        <v>0</v>
      </c>
      <c r="M28" s="22">
        <f t="shared" si="6"/>
        <v>621</v>
      </c>
      <c r="N28" s="20">
        <v>1221</v>
      </c>
      <c r="O28" s="21">
        <v>693</v>
      </c>
      <c r="P28" s="21">
        <v>0</v>
      </c>
      <c r="Q28" s="22">
        <f t="shared" si="7"/>
        <v>1914</v>
      </c>
    </row>
    <row r="29" spans="1:17" s="1" customFormat="1" ht="13.2">
      <c r="A29" s="19" t="s">
        <v>100</v>
      </c>
      <c r="F29" s="20">
        <v>3104</v>
      </c>
      <c r="G29" s="21">
        <v>2545</v>
      </c>
      <c r="H29" s="21">
        <v>78</v>
      </c>
      <c r="I29" s="22">
        <f t="shared" si="5"/>
        <v>5727</v>
      </c>
      <c r="J29" s="20">
        <v>2806</v>
      </c>
      <c r="K29" s="21">
        <v>1598</v>
      </c>
      <c r="L29" s="21">
        <v>188</v>
      </c>
      <c r="M29" s="22">
        <f t="shared" si="6"/>
        <v>4592</v>
      </c>
      <c r="N29" s="20">
        <v>5910</v>
      </c>
      <c r="O29" s="21">
        <v>4143</v>
      </c>
      <c r="P29" s="21">
        <v>266</v>
      </c>
      <c r="Q29" s="22">
        <f t="shared" si="7"/>
        <v>10319</v>
      </c>
    </row>
    <row r="30" spans="1:17" s="1" customFormat="1" ht="13.2">
      <c r="A30" s="19" t="s">
        <v>50</v>
      </c>
      <c r="F30" s="20">
        <v>2292</v>
      </c>
      <c r="G30" s="21">
        <v>1364</v>
      </c>
      <c r="H30" s="21">
        <v>78</v>
      </c>
      <c r="I30" s="22">
        <f t="shared" si="5"/>
        <v>3734</v>
      </c>
      <c r="J30" s="20">
        <v>1911</v>
      </c>
      <c r="K30" s="21">
        <v>673</v>
      </c>
      <c r="L30" s="21">
        <v>160</v>
      </c>
      <c r="M30" s="22">
        <f t="shared" si="6"/>
        <v>2744</v>
      </c>
      <c r="N30" s="20">
        <v>4203</v>
      </c>
      <c r="O30" s="21">
        <v>2037</v>
      </c>
      <c r="P30" s="21">
        <v>238</v>
      </c>
      <c r="Q30" s="22">
        <f t="shared" si="7"/>
        <v>6478</v>
      </c>
    </row>
    <row r="31" spans="1:17" s="1" customFormat="1" ht="13.2">
      <c r="A31" s="19" t="s">
        <v>51</v>
      </c>
      <c r="F31" s="20">
        <v>561</v>
      </c>
      <c r="G31" s="21">
        <v>999</v>
      </c>
      <c r="H31" s="21">
        <v>19</v>
      </c>
      <c r="I31" s="22">
        <f t="shared" si="5"/>
        <v>1579</v>
      </c>
      <c r="J31" s="20">
        <v>210</v>
      </c>
      <c r="K31" s="21">
        <v>444</v>
      </c>
      <c r="L31" s="21">
        <v>34</v>
      </c>
      <c r="M31" s="22">
        <f t="shared" si="6"/>
        <v>688</v>
      </c>
      <c r="N31" s="20">
        <v>771</v>
      </c>
      <c r="O31" s="21">
        <v>1443</v>
      </c>
      <c r="P31" s="21">
        <v>53</v>
      </c>
      <c r="Q31" s="22">
        <f t="shared" si="7"/>
        <v>2267</v>
      </c>
    </row>
    <row r="32" spans="1:17" s="1" customFormat="1" ht="13.2">
      <c r="A32" s="19" t="s">
        <v>52</v>
      </c>
      <c r="F32" s="20">
        <v>15</v>
      </c>
      <c r="G32" s="21">
        <v>1001</v>
      </c>
      <c r="H32" s="21">
        <v>2279</v>
      </c>
      <c r="I32" s="22">
        <f t="shared" si="5"/>
        <v>3295</v>
      </c>
      <c r="J32" s="20">
        <v>15</v>
      </c>
      <c r="K32" s="21">
        <v>678</v>
      </c>
      <c r="L32" s="21">
        <v>1076</v>
      </c>
      <c r="M32" s="22">
        <f t="shared" si="6"/>
        <v>1769</v>
      </c>
      <c r="N32" s="20">
        <v>30</v>
      </c>
      <c r="O32" s="21">
        <v>1679</v>
      </c>
      <c r="P32" s="21">
        <v>3355</v>
      </c>
      <c r="Q32" s="22">
        <f t="shared" si="7"/>
        <v>5064</v>
      </c>
    </row>
    <row r="33" spans="1:17" s="1" customFormat="1" ht="13.2">
      <c r="A33" s="19" t="s">
        <v>53</v>
      </c>
      <c r="F33" s="20">
        <v>144</v>
      </c>
      <c r="G33" s="21">
        <v>414</v>
      </c>
      <c r="H33" s="21">
        <v>1115</v>
      </c>
      <c r="I33" s="22">
        <f t="shared" si="5"/>
        <v>1673</v>
      </c>
      <c r="J33" s="20">
        <v>111</v>
      </c>
      <c r="K33" s="21">
        <v>150</v>
      </c>
      <c r="L33" s="21">
        <v>1829</v>
      </c>
      <c r="M33" s="22">
        <f t="shared" si="6"/>
        <v>2090</v>
      </c>
      <c r="N33" s="20">
        <v>255</v>
      </c>
      <c r="O33" s="21">
        <v>564</v>
      </c>
      <c r="P33" s="21">
        <v>2944</v>
      </c>
      <c r="Q33" s="22">
        <f t="shared" si="7"/>
        <v>3763</v>
      </c>
    </row>
    <row r="34" spans="1:17" s="1" customFormat="1" ht="13.2">
      <c r="A34" s="19" t="s">
        <v>54</v>
      </c>
      <c r="F34" s="20">
        <v>6446</v>
      </c>
      <c r="G34" s="21">
        <v>2069</v>
      </c>
      <c r="H34" s="21">
        <v>91</v>
      </c>
      <c r="I34" s="22">
        <f t="shared" si="5"/>
        <v>8606</v>
      </c>
      <c r="J34" s="20">
        <v>5276</v>
      </c>
      <c r="K34" s="21">
        <v>1231</v>
      </c>
      <c r="L34" s="21">
        <v>436</v>
      </c>
      <c r="M34" s="22">
        <f t="shared" si="6"/>
        <v>6943</v>
      </c>
      <c r="N34" s="20">
        <v>11722</v>
      </c>
      <c r="O34" s="21">
        <v>3300</v>
      </c>
      <c r="P34" s="21">
        <v>527</v>
      </c>
      <c r="Q34" s="22">
        <f t="shared" si="7"/>
        <v>15549</v>
      </c>
    </row>
    <row r="35" spans="1:17" s="1" customFormat="1" ht="13.2">
      <c r="A35" s="19" t="s">
        <v>55</v>
      </c>
      <c r="F35" s="20">
        <v>192</v>
      </c>
      <c r="G35" s="21">
        <v>201</v>
      </c>
      <c r="H35" s="21">
        <v>0</v>
      </c>
      <c r="I35" s="22">
        <f t="shared" si="5"/>
        <v>393</v>
      </c>
      <c r="J35" s="20">
        <v>3</v>
      </c>
      <c r="K35" s="21">
        <v>3</v>
      </c>
      <c r="L35" s="21">
        <v>0</v>
      </c>
      <c r="M35" s="22">
        <f t="shared" si="6"/>
        <v>6</v>
      </c>
      <c r="N35" s="20">
        <v>195</v>
      </c>
      <c r="O35" s="21">
        <v>204</v>
      </c>
      <c r="P35" s="21">
        <v>0</v>
      </c>
      <c r="Q35" s="22">
        <f t="shared" si="7"/>
        <v>399</v>
      </c>
    </row>
    <row r="36" spans="1:17" s="1" customFormat="1" ht="13.2">
      <c r="A36" s="19" t="s">
        <v>101</v>
      </c>
      <c r="F36" s="20">
        <v>6478</v>
      </c>
      <c r="G36" s="21">
        <v>1604</v>
      </c>
      <c r="H36" s="21">
        <v>26</v>
      </c>
      <c r="I36" s="22">
        <f t="shared" si="5"/>
        <v>8108</v>
      </c>
      <c r="J36" s="20">
        <v>2855</v>
      </c>
      <c r="K36" s="21">
        <v>631</v>
      </c>
      <c r="L36" s="21">
        <v>85</v>
      </c>
      <c r="M36" s="22">
        <f t="shared" si="6"/>
        <v>3571</v>
      </c>
      <c r="N36" s="20">
        <v>9333</v>
      </c>
      <c r="O36" s="21">
        <v>2235</v>
      </c>
      <c r="P36" s="21">
        <v>111</v>
      </c>
      <c r="Q36" s="22">
        <f t="shared" si="7"/>
        <v>11679</v>
      </c>
    </row>
    <row r="37" spans="1:17" s="1" customFormat="1" ht="13.2">
      <c r="A37" s="19" t="s">
        <v>56</v>
      </c>
      <c r="F37" s="20">
        <v>1631</v>
      </c>
      <c r="G37" s="21">
        <v>243</v>
      </c>
      <c r="H37" s="21">
        <v>72</v>
      </c>
      <c r="I37" s="22">
        <f t="shared" si="5"/>
        <v>1946</v>
      </c>
      <c r="J37" s="20">
        <v>706</v>
      </c>
      <c r="K37" s="21">
        <v>9</v>
      </c>
      <c r="L37" s="21">
        <v>50</v>
      </c>
      <c r="M37" s="22">
        <f t="shared" si="6"/>
        <v>765</v>
      </c>
      <c r="N37" s="20">
        <v>2337</v>
      </c>
      <c r="O37" s="21">
        <v>252</v>
      </c>
      <c r="P37" s="21">
        <v>122</v>
      </c>
      <c r="Q37" s="22">
        <f t="shared" si="7"/>
        <v>2711</v>
      </c>
    </row>
    <row r="38" spans="1:17" s="1" customFormat="1" ht="13.2">
      <c r="A38" s="19" t="s">
        <v>57</v>
      </c>
      <c r="F38" s="20">
        <v>123</v>
      </c>
      <c r="G38" s="21">
        <v>111</v>
      </c>
      <c r="H38" s="21">
        <v>0</v>
      </c>
      <c r="I38" s="22">
        <f t="shared" si="5"/>
        <v>234</v>
      </c>
      <c r="J38" s="20">
        <v>12</v>
      </c>
      <c r="K38" s="21">
        <v>9</v>
      </c>
      <c r="L38" s="21">
        <v>0</v>
      </c>
      <c r="M38" s="22">
        <f t="shared" si="6"/>
        <v>21</v>
      </c>
      <c r="N38" s="20">
        <v>135</v>
      </c>
      <c r="O38" s="21">
        <v>120</v>
      </c>
      <c r="P38" s="21">
        <v>0</v>
      </c>
      <c r="Q38" s="22">
        <f t="shared" si="7"/>
        <v>255</v>
      </c>
    </row>
    <row r="39" spans="1:17" s="1" customFormat="1" ht="13.2">
      <c r="A39" s="19" t="s">
        <v>58</v>
      </c>
      <c r="F39" s="20">
        <v>1404</v>
      </c>
      <c r="G39" s="21">
        <v>598</v>
      </c>
      <c r="H39" s="21">
        <v>46</v>
      </c>
      <c r="I39" s="22">
        <f t="shared" si="5"/>
        <v>2048</v>
      </c>
      <c r="J39" s="20">
        <v>1524</v>
      </c>
      <c r="K39" s="21">
        <v>256</v>
      </c>
      <c r="L39" s="21">
        <v>150</v>
      </c>
      <c r="M39" s="22">
        <f t="shared" si="6"/>
        <v>1930</v>
      </c>
      <c r="N39" s="20">
        <v>2928</v>
      </c>
      <c r="O39" s="21">
        <v>854</v>
      </c>
      <c r="P39" s="21">
        <v>196</v>
      </c>
      <c r="Q39" s="22">
        <f t="shared" si="7"/>
        <v>3978</v>
      </c>
    </row>
    <row r="40" spans="1:17" s="1" customFormat="1" ht="13.2">
      <c r="A40" s="19" t="s">
        <v>59</v>
      </c>
      <c r="F40" s="20">
        <v>4247</v>
      </c>
      <c r="G40" s="21">
        <v>306</v>
      </c>
      <c r="H40" s="21">
        <v>75</v>
      </c>
      <c r="I40" s="22">
        <f t="shared" si="5"/>
        <v>4628</v>
      </c>
      <c r="J40" s="20">
        <v>2960</v>
      </c>
      <c r="K40" s="21">
        <v>179</v>
      </c>
      <c r="L40" s="21">
        <v>464</v>
      </c>
      <c r="M40" s="22">
        <f t="shared" si="6"/>
        <v>3603</v>
      </c>
      <c r="N40" s="20">
        <v>7207</v>
      </c>
      <c r="O40" s="21">
        <v>485</v>
      </c>
      <c r="P40" s="21">
        <v>539</v>
      </c>
      <c r="Q40" s="22">
        <f t="shared" si="7"/>
        <v>8231</v>
      </c>
    </row>
    <row r="41" spans="1:17" s="1" customFormat="1" ht="13.2">
      <c r="A41" s="19" t="s">
        <v>60</v>
      </c>
      <c r="F41" s="20">
        <v>1872</v>
      </c>
      <c r="G41" s="21">
        <v>1242</v>
      </c>
      <c r="H41" s="21">
        <v>132</v>
      </c>
      <c r="I41" s="22">
        <f t="shared" si="5"/>
        <v>3246</v>
      </c>
      <c r="J41" s="20">
        <v>1833</v>
      </c>
      <c r="K41" s="21">
        <v>706</v>
      </c>
      <c r="L41" s="21">
        <v>92</v>
      </c>
      <c r="M41" s="22">
        <f t="shared" si="6"/>
        <v>2631</v>
      </c>
      <c r="N41" s="20">
        <v>3705</v>
      </c>
      <c r="O41" s="21">
        <v>1948</v>
      </c>
      <c r="P41" s="21">
        <v>224</v>
      </c>
      <c r="Q41" s="22">
        <f t="shared" si="7"/>
        <v>5877</v>
      </c>
    </row>
    <row r="42" spans="1:17" s="1" customFormat="1" ht="13.2">
      <c r="A42" s="19" t="s">
        <v>61</v>
      </c>
      <c r="F42" s="20">
        <v>3506</v>
      </c>
      <c r="G42" s="21">
        <v>3968</v>
      </c>
      <c r="H42" s="21">
        <v>87</v>
      </c>
      <c r="I42" s="22">
        <f t="shared" si="5"/>
        <v>7561</v>
      </c>
      <c r="J42" s="20">
        <v>2510</v>
      </c>
      <c r="K42" s="21">
        <v>2022</v>
      </c>
      <c r="L42" s="21">
        <v>271</v>
      </c>
      <c r="M42" s="22">
        <f t="shared" si="6"/>
        <v>4803</v>
      </c>
      <c r="N42" s="20">
        <v>6016</v>
      </c>
      <c r="O42" s="21">
        <v>5990</v>
      </c>
      <c r="P42" s="21">
        <v>358</v>
      </c>
      <c r="Q42" s="22">
        <f t="shared" si="7"/>
        <v>12364</v>
      </c>
    </row>
    <row r="43" spans="1:17" s="1" customFormat="1" ht="13.2">
      <c r="A43" s="19" t="s">
        <v>62</v>
      </c>
      <c r="F43" s="20">
        <v>57</v>
      </c>
      <c r="G43" s="21">
        <v>261</v>
      </c>
      <c r="H43" s="21">
        <v>3</v>
      </c>
      <c r="I43" s="22">
        <f t="shared" si="5"/>
        <v>321</v>
      </c>
      <c r="J43" s="20">
        <v>24</v>
      </c>
      <c r="K43" s="21">
        <v>123</v>
      </c>
      <c r="L43" s="21">
        <v>3</v>
      </c>
      <c r="M43" s="22">
        <f t="shared" si="6"/>
        <v>150</v>
      </c>
      <c r="N43" s="20">
        <v>81</v>
      </c>
      <c r="O43" s="21">
        <v>384</v>
      </c>
      <c r="P43" s="21">
        <v>6</v>
      </c>
      <c r="Q43" s="22">
        <f t="shared" si="7"/>
        <v>471</v>
      </c>
    </row>
    <row r="44" spans="1:17" s="1" customFormat="1" ht="13.2">
      <c r="A44" s="19" t="s">
        <v>63</v>
      </c>
      <c r="F44" s="20">
        <v>96</v>
      </c>
      <c r="G44" s="21">
        <v>573</v>
      </c>
      <c r="H44" s="21">
        <v>3600</v>
      </c>
      <c r="I44" s="22">
        <f t="shared" si="5"/>
        <v>4269</v>
      </c>
      <c r="J44" s="20">
        <v>45</v>
      </c>
      <c r="K44" s="21">
        <v>117</v>
      </c>
      <c r="L44" s="21">
        <v>1257</v>
      </c>
      <c r="M44" s="22">
        <f t="shared" si="6"/>
        <v>1419</v>
      </c>
      <c r="N44" s="20">
        <v>141</v>
      </c>
      <c r="O44" s="21">
        <v>690</v>
      </c>
      <c r="P44" s="21">
        <v>4857</v>
      </c>
      <c r="Q44" s="22">
        <f t="shared" si="7"/>
        <v>5688</v>
      </c>
    </row>
    <row r="45" spans="1:17" s="1" customFormat="1" ht="13.2">
      <c r="A45" s="19" t="s">
        <v>64</v>
      </c>
      <c r="F45" s="20">
        <v>1647</v>
      </c>
      <c r="G45" s="21">
        <v>2272</v>
      </c>
      <c r="H45" s="21">
        <v>117</v>
      </c>
      <c r="I45" s="22">
        <f t="shared" si="5"/>
        <v>4036</v>
      </c>
      <c r="J45" s="20">
        <v>1260</v>
      </c>
      <c r="K45" s="21">
        <v>1285</v>
      </c>
      <c r="L45" s="21">
        <v>131</v>
      </c>
      <c r="M45" s="22">
        <f t="shared" si="6"/>
        <v>2676</v>
      </c>
      <c r="N45" s="20">
        <v>2907</v>
      </c>
      <c r="O45" s="21">
        <v>3557</v>
      </c>
      <c r="P45" s="21">
        <v>248</v>
      </c>
      <c r="Q45" s="22">
        <f t="shared" si="7"/>
        <v>6712</v>
      </c>
    </row>
    <row r="46" spans="1:17" s="1" customFormat="1" ht="13.2">
      <c r="A46" s="19" t="s">
        <v>104</v>
      </c>
      <c r="F46" s="20">
        <v>303</v>
      </c>
      <c r="G46" s="21">
        <v>378</v>
      </c>
      <c r="H46" s="21">
        <v>0</v>
      </c>
      <c r="I46" s="22">
        <f>SUM(F46:H46)</f>
        <v>681</v>
      </c>
      <c r="J46" s="20">
        <v>138</v>
      </c>
      <c r="K46" s="21">
        <v>161</v>
      </c>
      <c r="L46" s="21">
        <v>0</v>
      </c>
      <c r="M46" s="22">
        <f>SUM(J46:L46)</f>
        <v>299</v>
      </c>
      <c r="N46" s="20">
        <v>441</v>
      </c>
      <c r="O46" s="21">
        <v>539</v>
      </c>
      <c r="P46" s="21">
        <v>0</v>
      </c>
      <c r="Q46" s="22">
        <f>SUM(N46:P46)</f>
        <v>980</v>
      </c>
    </row>
    <row r="47" spans="1:17" s="1" customFormat="1" ht="13.2">
      <c r="A47" s="23" t="s">
        <v>83</v>
      </c>
      <c r="B47" s="24"/>
      <c r="C47" s="24"/>
      <c r="D47" s="24"/>
      <c r="E47" s="24"/>
      <c r="F47" s="25">
        <f t="shared" ref="F47:Q47" si="8">SUM(F17:F46)</f>
        <v>58697</v>
      </c>
      <c r="G47" s="26">
        <f t="shared" si="8"/>
        <v>32639</v>
      </c>
      <c r="H47" s="26">
        <f t="shared" si="8"/>
        <v>9143</v>
      </c>
      <c r="I47" s="27">
        <f t="shared" si="8"/>
        <v>100479</v>
      </c>
      <c r="J47" s="25">
        <f t="shared" si="8"/>
        <v>42947</v>
      </c>
      <c r="K47" s="26">
        <f t="shared" si="8"/>
        <v>16351</v>
      </c>
      <c r="L47" s="26">
        <f t="shared" si="8"/>
        <v>9495</v>
      </c>
      <c r="M47" s="27">
        <f t="shared" si="8"/>
        <v>68793</v>
      </c>
      <c r="N47" s="25">
        <f t="shared" si="8"/>
        <v>101644</v>
      </c>
      <c r="O47" s="26">
        <f t="shared" si="8"/>
        <v>48990</v>
      </c>
      <c r="P47" s="26">
        <f t="shared" si="8"/>
        <v>18638</v>
      </c>
      <c r="Q47" s="27">
        <f t="shared" si="8"/>
        <v>169272</v>
      </c>
    </row>
    <row r="48" spans="1:17" s="1" customFormat="1" ht="13.2">
      <c r="A48" s="13" t="s">
        <v>73</v>
      </c>
      <c r="B48" s="14"/>
      <c r="C48" s="14"/>
      <c r="D48" s="14"/>
      <c r="E48" s="14"/>
      <c r="F48" s="15"/>
      <c r="G48" s="16"/>
      <c r="H48" s="16"/>
      <c r="I48" s="17"/>
      <c r="J48" s="15"/>
      <c r="K48" s="16"/>
      <c r="L48" s="16"/>
      <c r="M48" s="17"/>
      <c r="N48" s="15"/>
      <c r="O48" s="16"/>
      <c r="P48" s="16"/>
      <c r="Q48" s="17"/>
    </row>
    <row r="49" spans="1:17" s="1" customFormat="1" ht="13.2">
      <c r="A49" s="19" t="s">
        <v>6</v>
      </c>
      <c r="B49" s="28"/>
      <c r="C49" s="28"/>
      <c r="D49" s="28"/>
      <c r="E49" s="28"/>
      <c r="F49" s="20">
        <v>399</v>
      </c>
      <c r="G49" s="21">
        <v>571</v>
      </c>
      <c r="H49" s="21">
        <v>0</v>
      </c>
      <c r="I49" s="22">
        <f t="shared" ref="I49:I50" si="9">SUM(F49:H49)</f>
        <v>970</v>
      </c>
      <c r="J49" s="20">
        <v>650</v>
      </c>
      <c r="K49" s="21">
        <v>789</v>
      </c>
      <c r="L49" s="21">
        <v>0</v>
      </c>
      <c r="M49" s="22">
        <f t="shared" ref="M49:M51" si="10">SUM(J49:L49)</f>
        <v>1439</v>
      </c>
      <c r="N49" s="20">
        <v>1049</v>
      </c>
      <c r="O49" s="21">
        <v>1360</v>
      </c>
      <c r="P49" s="21">
        <v>0</v>
      </c>
      <c r="Q49" s="22">
        <f t="shared" ref="Q49:Q51" si="11">SUM(N49:P49)</f>
        <v>2409</v>
      </c>
    </row>
    <row r="50" spans="1:17" s="1" customFormat="1" ht="13.2">
      <c r="A50" s="19" t="s">
        <v>7</v>
      </c>
      <c r="F50" s="20">
        <v>1537</v>
      </c>
      <c r="G50" s="21">
        <v>990</v>
      </c>
      <c r="H50" s="21">
        <v>165</v>
      </c>
      <c r="I50" s="22">
        <f t="shared" si="9"/>
        <v>2692</v>
      </c>
      <c r="J50" s="20">
        <v>1514</v>
      </c>
      <c r="K50" s="21">
        <v>954</v>
      </c>
      <c r="L50" s="21">
        <v>572</v>
      </c>
      <c r="M50" s="22">
        <f t="shared" si="10"/>
        <v>3040</v>
      </c>
      <c r="N50" s="20">
        <v>3051</v>
      </c>
      <c r="O50" s="21">
        <v>1944</v>
      </c>
      <c r="P50" s="21">
        <v>737</v>
      </c>
      <c r="Q50" s="22">
        <f t="shared" si="11"/>
        <v>5732</v>
      </c>
    </row>
    <row r="51" spans="1:17" s="1" customFormat="1" ht="13.2">
      <c r="A51" s="19" t="s">
        <v>8</v>
      </c>
      <c r="F51" s="20">
        <v>1437</v>
      </c>
      <c r="G51" s="21">
        <v>372</v>
      </c>
      <c r="H51" s="21">
        <v>72</v>
      </c>
      <c r="I51" s="22">
        <f>SUM(F51:H51)</f>
        <v>1881</v>
      </c>
      <c r="J51" s="20">
        <v>1831</v>
      </c>
      <c r="K51" s="21">
        <v>729</v>
      </c>
      <c r="L51" s="21">
        <v>588</v>
      </c>
      <c r="M51" s="22">
        <f t="shared" si="10"/>
        <v>3148</v>
      </c>
      <c r="N51" s="20">
        <v>3268</v>
      </c>
      <c r="O51" s="21">
        <v>1101</v>
      </c>
      <c r="P51" s="21">
        <v>660</v>
      </c>
      <c r="Q51" s="22">
        <f t="shared" si="11"/>
        <v>5029</v>
      </c>
    </row>
    <row r="52" spans="1:17" s="1" customFormat="1" ht="13.2">
      <c r="A52" s="23" t="s">
        <v>83</v>
      </c>
      <c r="B52" s="24"/>
      <c r="C52" s="24"/>
      <c r="D52" s="24"/>
      <c r="E52" s="24"/>
      <c r="F52" s="29">
        <f>SUM(F49:F51)</f>
        <v>3373</v>
      </c>
      <c r="G52" s="30">
        <f t="shared" ref="G52:Q52" si="12">SUM(G49:G51)</f>
        <v>1933</v>
      </c>
      <c r="H52" s="30">
        <f t="shared" si="12"/>
        <v>237</v>
      </c>
      <c r="I52" s="31">
        <f t="shared" si="12"/>
        <v>5543</v>
      </c>
      <c r="J52" s="29">
        <f t="shared" si="12"/>
        <v>3995</v>
      </c>
      <c r="K52" s="30">
        <f t="shared" si="12"/>
        <v>2472</v>
      </c>
      <c r="L52" s="30">
        <f t="shared" si="12"/>
        <v>1160</v>
      </c>
      <c r="M52" s="31">
        <f t="shared" si="12"/>
        <v>7627</v>
      </c>
      <c r="N52" s="29">
        <f t="shared" si="12"/>
        <v>7368</v>
      </c>
      <c r="O52" s="30">
        <f t="shared" si="12"/>
        <v>4405</v>
      </c>
      <c r="P52" s="30">
        <f t="shared" si="12"/>
        <v>1397</v>
      </c>
      <c r="Q52" s="31">
        <f t="shared" si="12"/>
        <v>13170</v>
      </c>
    </row>
    <row r="53" spans="1:17" s="1" customFormat="1" ht="13.2">
      <c r="A53" s="13" t="s">
        <v>85</v>
      </c>
      <c r="B53" s="14"/>
      <c r="C53" s="14"/>
      <c r="D53" s="14"/>
      <c r="E53" s="14"/>
      <c r="F53" s="15"/>
      <c r="G53" s="16"/>
      <c r="H53" s="16"/>
      <c r="I53" s="17"/>
      <c r="J53" s="15"/>
      <c r="K53" s="16"/>
      <c r="L53" s="16"/>
      <c r="M53" s="17"/>
      <c r="N53" s="15"/>
      <c r="O53" s="16"/>
      <c r="P53" s="16"/>
      <c r="Q53" s="17"/>
    </row>
    <row r="54" spans="1:17" s="1" customFormat="1" ht="13.2">
      <c r="A54" s="19" t="s">
        <v>9</v>
      </c>
      <c r="F54" s="20">
        <v>1779</v>
      </c>
      <c r="G54" s="21">
        <v>1437</v>
      </c>
      <c r="H54" s="21">
        <v>916</v>
      </c>
      <c r="I54" s="22">
        <f t="shared" ref="I54:I61" si="13">SUM(F54:H54)</f>
        <v>4132</v>
      </c>
      <c r="J54" s="20">
        <v>2319</v>
      </c>
      <c r="K54" s="21">
        <v>1431</v>
      </c>
      <c r="L54" s="21">
        <v>881</v>
      </c>
      <c r="M54" s="22">
        <f t="shared" ref="M54:M61" si="14">SUM(J54:L54)</f>
        <v>4631</v>
      </c>
      <c r="N54" s="20">
        <v>4098</v>
      </c>
      <c r="O54" s="21">
        <v>2868</v>
      </c>
      <c r="P54" s="21">
        <v>1797</v>
      </c>
      <c r="Q54" s="22">
        <f t="shared" ref="Q54:Q61" si="15">SUM(N54:P54)</f>
        <v>8763</v>
      </c>
    </row>
    <row r="55" spans="1:17" s="1" customFormat="1" ht="13.2">
      <c r="A55" s="19" t="s">
        <v>10</v>
      </c>
      <c r="F55" s="20">
        <v>2554</v>
      </c>
      <c r="G55" s="21">
        <v>1409</v>
      </c>
      <c r="H55" s="21">
        <v>888</v>
      </c>
      <c r="I55" s="22">
        <f t="shared" si="13"/>
        <v>4851</v>
      </c>
      <c r="J55" s="20">
        <v>3123</v>
      </c>
      <c r="K55" s="21">
        <v>1842</v>
      </c>
      <c r="L55" s="21">
        <v>1122</v>
      </c>
      <c r="M55" s="22">
        <f t="shared" si="14"/>
        <v>6087</v>
      </c>
      <c r="N55" s="20">
        <v>5677</v>
      </c>
      <c r="O55" s="21">
        <v>3251</v>
      </c>
      <c r="P55" s="21">
        <v>2010</v>
      </c>
      <c r="Q55" s="22">
        <f t="shared" si="15"/>
        <v>10938</v>
      </c>
    </row>
    <row r="56" spans="1:17" s="1" customFormat="1" ht="13.2">
      <c r="A56" s="19" t="s">
        <v>11</v>
      </c>
      <c r="F56" s="20">
        <v>0</v>
      </c>
      <c r="G56" s="21">
        <v>135</v>
      </c>
      <c r="H56" s="21">
        <v>0</v>
      </c>
      <c r="I56" s="22">
        <f t="shared" si="13"/>
        <v>135</v>
      </c>
      <c r="J56" s="20">
        <v>0</v>
      </c>
      <c r="K56" s="21">
        <v>198</v>
      </c>
      <c r="L56" s="21">
        <v>0</v>
      </c>
      <c r="M56" s="22">
        <f t="shared" si="14"/>
        <v>198</v>
      </c>
      <c r="N56" s="20">
        <v>0</v>
      </c>
      <c r="O56" s="21">
        <v>333</v>
      </c>
      <c r="P56" s="21">
        <v>0</v>
      </c>
      <c r="Q56" s="22">
        <f t="shared" si="15"/>
        <v>333</v>
      </c>
    </row>
    <row r="57" spans="1:17" s="1" customFormat="1" ht="13.2">
      <c r="A57" s="19" t="s">
        <v>94</v>
      </c>
      <c r="F57" s="20">
        <v>1041</v>
      </c>
      <c r="G57" s="21">
        <v>409</v>
      </c>
      <c r="H57" s="21">
        <v>231</v>
      </c>
      <c r="I57" s="22">
        <f t="shared" si="13"/>
        <v>1681</v>
      </c>
      <c r="J57" s="20">
        <v>1428</v>
      </c>
      <c r="K57" s="21">
        <v>516</v>
      </c>
      <c r="L57" s="21">
        <v>217</v>
      </c>
      <c r="M57" s="22">
        <f t="shared" si="14"/>
        <v>2161</v>
      </c>
      <c r="N57" s="20">
        <v>2469</v>
      </c>
      <c r="O57" s="21">
        <v>925</v>
      </c>
      <c r="P57" s="21">
        <v>448</v>
      </c>
      <c r="Q57" s="22">
        <f t="shared" si="15"/>
        <v>3842</v>
      </c>
    </row>
    <row r="58" spans="1:17" s="1" customFormat="1" ht="13.2">
      <c r="A58" s="19" t="s">
        <v>12</v>
      </c>
      <c r="F58" s="20">
        <v>1029</v>
      </c>
      <c r="G58" s="21">
        <v>1245</v>
      </c>
      <c r="H58" s="21">
        <v>508</v>
      </c>
      <c r="I58" s="22">
        <f t="shared" si="13"/>
        <v>2782</v>
      </c>
      <c r="J58" s="20">
        <v>1203</v>
      </c>
      <c r="K58" s="21">
        <v>1977</v>
      </c>
      <c r="L58" s="21">
        <v>684</v>
      </c>
      <c r="M58" s="22">
        <f t="shared" si="14"/>
        <v>3864</v>
      </c>
      <c r="N58" s="20">
        <v>2232</v>
      </c>
      <c r="O58" s="21">
        <v>3222</v>
      </c>
      <c r="P58" s="21">
        <v>1192</v>
      </c>
      <c r="Q58" s="22">
        <f t="shared" si="15"/>
        <v>6646</v>
      </c>
    </row>
    <row r="59" spans="1:17" s="1" customFormat="1" ht="13.2">
      <c r="A59" s="19" t="s">
        <v>13</v>
      </c>
      <c r="F59" s="20">
        <v>124</v>
      </c>
      <c r="G59" s="21">
        <v>2899</v>
      </c>
      <c r="H59" s="21">
        <v>430</v>
      </c>
      <c r="I59" s="22">
        <f t="shared" si="13"/>
        <v>3453</v>
      </c>
      <c r="J59" s="20">
        <v>85</v>
      </c>
      <c r="K59" s="21">
        <v>3282</v>
      </c>
      <c r="L59" s="21">
        <v>391</v>
      </c>
      <c r="M59" s="22">
        <f t="shared" si="14"/>
        <v>3758</v>
      </c>
      <c r="N59" s="20">
        <v>209</v>
      </c>
      <c r="O59" s="21">
        <v>6181</v>
      </c>
      <c r="P59" s="21">
        <v>821</v>
      </c>
      <c r="Q59" s="22">
        <f t="shared" si="15"/>
        <v>7211</v>
      </c>
    </row>
    <row r="60" spans="1:17" s="1" customFormat="1" ht="13.2">
      <c r="A60" s="19" t="s">
        <v>14</v>
      </c>
      <c r="F60" s="20">
        <v>1281</v>
      </c>
      <c r="G60" s="21">
        <v>1464</v>
      </c>
      <c r="H60" s="21">
        <v>520</v>
      </c>
      <c r="I60" s="22">
        <f t="shared" si="13"/>
        <v>3265</v>
      </c>
      <c r="J60" s="20">
        <v>2091</v>
      </c>
      <c r="K60" s="21">
        <v>1386</v>
      </c>
      <c r="L60" s="21">
        <v>631</v>
      </c>
      <c r="M60" s="22">
        <f t="shared" si="14"/>
        <v>4108</v>
      </c>
      <c r="N60" s="20">
        <v>3372</v>
      </c>
      <c r="O60" s="21">
        <v>2850</v>
      </c>
      <c r="P60" s="21">
        <v>1151</v>
      </c>
      <c r="Q60" s="22">
        <f t="shared" si="15"/>
        <v>7373</v>
      </c>
    </row>
    <row r="61" spans="1:17" s="1" customFormat="1" ht="13.2">
      <c r="A61" s="19" t="s">
        <v>95</v>
      </c>
      <c r="F61" s="20">
        <v>297</v>
      </c>
      <c r="G61" s="21">
        <v>2895</v>
      </c>
      <c r="H61" s="21">
        <v>372</v>
      </c>
      <c r="I61" s="22">
        <f t="shared" si="13"/>
        <v>3564</v>
      </c>
      <c r="J61" s="20">
        <v>312</v>
      </c>
      <c r="K61" s="21">
        <v>3888</v>
      </c>
      <c r="L61" s="21">
        <v>470</v>
      </c>
      <c r="M61" s="22">
        <f t="shared" si="14"/>
        <v>4670</v>
      </c>
      <c r="N61" s="20">
        <v>609</v>
      </c>
      <c r="O61" s="21">
        <v>6783</v>
      </c>
      <c r="P61" s="21">
        <v>842</v>
      </c>
      <c r="Q61" s="22">
        <f t="shared" si="15"/>
        <v>8234</v>
      </c>
    </row>
    <row r="62" spans="1:17" s="1" customFormat="1" ht="13.2">
      <c r="A62" s="23" t="s">
        <v>83</v>
      </c>
      <c r="B62" s="24"/>
      <c r="C62" s="24"/>
      <c r="D62" s="24"/>
      <c r="E62" s="24"/>
      <c r="F62" s="25">
        <f>SUM(F54:F61)</f>
        <v>8105</v>
      </c>
      <c r="G62" s="26">
        <f t="shared" ref="G62:Q62" si="16">SUM(G54:G61)</f>
        <v>11893</v>
      </c>
      <c r="H62" s="26">
        <f t="shared" si="16"/>
        <v>3865</v>
      </c>
      <c r="I62" s="27">
        <f t="shared" si="16"/>
        <v>23863</v>
      </c>
      <c r="J62" s="25">
        <f t="shared" si="16"/>
        <v>10561</v>
      </c>
      <c r="K62" s="26">
        <f t="shared" si="16"/>
        <v>14520</v>
      </c>
      <c r="L62" s="26">
        <f t="shared" si="16"/>
        <v>4396</v>
      </c>
      <c r="M62" s="27">
        <f t="shared" si="16"/>
        <v>29477</v>
      </c>
      <c r="N62" s="25">
        <f t="shared" si="16"/>
        <v>18666</v>
      </c>
      <c r="O62" s="26">
        <f t="shared" si="16"/>
        <v>26413</v>
      </c>
      <c r="P62" s="26">
        <f t="shared" si="16"/>
        <v>8261</v>
      </c>
      <c r="Q62" s="27">
        <f t="shared" si="16"/>
        <v>53340</v>
      </c>
    </row>
    <row r="63" spans="1:17" s="1" customFormat="1" ht="13.2">
      <c r="A63" s="13" t="s">
        <v>74</v>
      </c>
      <c r="B63" s="14"/>
      <c r="C63" s="14"/>
      <c r="D63" s="14"/>
      <c r="E63" s="14"/>
      <c r="F63" s="15"/>
      <c r="G63" s="16"/>
      <c r="H63" s="16"/>
      <c r="I63" s="17"/>
      <c r="J63" s="15"/>
      <c r="K63" s="16"/>
      <c r="L63" s="16"/>
      <c r="M63" s="17"/>
      <c r="N63" s="15"/>
      <c r="O63" s="16"/>
      <c r="P63" s="16"/>
      <c r="Q63" s="17"/>
    </row>
    <row r="64" spans="1:17" s="1" customFormat="1" ht="13.2">
      <c r="A64" s="19" t="s">
        <v>15</v>
      </c>
      <c r="F64" s="20">
        <v>778</v>
      </c>
      <c r="G64" s="21">
        <v>658</v>
      </c>
      <c r="H64" s="21">
        <v>137</v>
      </c>
      <c r="I64" s="22">
        <f t="shared" ref="I64:I66" si="17">SUM(F64:H64)</f>
        <v>1573</v>
      </c>
      <c r="J64" s="20">
        <v>1001</v>
      </c>
      <c r="K64" s="21">
        <v>438</v>
      </c>
      <c r="L64" s="21">
        <v>347</v>
      </c>
      <c r="M64" s="22">
        <f t="shared" ref="M64:M66" si="18">SUM(J64:L64)</f>
        <v>1786</v>
      </c>
      <c r="N64" s="20">
        <v>1779</v>
      </c>
      <c r="O64" s="21">
        <v>1096</v>
      </c>
      <c r="P64" s="21">
        <v>484</v>
      </c>
      <c r="Q64" s="22">
        <f t="shared" ref="Q64:Q66" si="19">SUM(N64:P64)</f>
        <v>3359</v>
      </c>
    </row>
    <row r="65" spans="1:17" s="1" customFormat="1" ht="13.2">
      <c r="A65" s="19" t="s">
        <v>91</v>
      </c>
      <c r="F65" s="20">
        <v>57</v>
      </c>
      <c r="G65" s="21">
        <v>0</v>
      </c>
      <c r="H65" s="21">
        <v>0</v>
      </c>
      <c r="I65" s="22">
        <f>SUM(F65:H65)</f>
        <v>57</v>
      </c>
      <c r="J65" s="20">
        <v>54</v>
      </c>
      <c r="K65" s="21">
        <v>0</v>
      </c>
      <c r="L65" s="21">
        <v>0</v>
      </c>
      <c r="M65" s="22">
        <f>SUM(J65:L65)</f>
        <v>54</v>
      </c>
      <c r="N65" s="20">
        <v>111</v>
      </c>
      <c r="O65" s="21">
        <v>0</v>
      </c>
      <c r="P65" s="21">
        <v>0</v>
      </c>
      <c r="Q65" s="22">
        <f>SUM(N65:P65)</f>
        <v>111</v>
      </c>
    </row>
    <row r="66" spans="1:17" s="1" customFormat="1" ht="13.2">
      <c r="A66" s="19" t="s">
        <v>16</v>
      </c>
      <c r="F66" s="20">
        <v>102</v>
      </c>
      <c r="G66" s="21">
        <v>196</v>
      </c>
      <c r="H66" s="21">
        <v>71</v>
      </c>
      <c r="I66" s="22">
        <f t="shared" si="17"/>
        <v>369</v>
      </c>
      <c r="J66" s="20">
        <v>108</v>
      </c>
      <c r="K66" s="21">
        <v>222</v>
      </c>
      <c r="L66" s="21">
        <v>597</v>
      </c>
      <c r="M66" s="22">
        <f t="shared" si="18"/>
        <v>927</v>
      </c>
      <c r="N66" s="20">
        <v>210</v>
      </c>
      <c r="O66" s="21">
        <v>418</v>
      </c>
      <c r="P66" s="21">
        <v>668</v>
      </c>
      <c r="Q66" s="22">
        <f t="shared" si="19"/>
        <v>1296</v>
      </c>
    </row>
    <row r="67" spans="1:17" s="1" customFormat="1" ht="13.2">
      <c r="A67" s="23" t="s">
        <v>83</v>
      </c>
      <c r="B67" s="24"/>
      <c r="C67" s="24"/>
      <c r="D67" s="24"/>
      <c r="E67" s="24"/>
      <c r="F67" s="25">
        <f>SUM(F64:F66)</f>
        <v>937</v>
      </c>
      <c r="G67" s="26">
        <f t="shared" ref="G67:Q67" si="20">SUM(G64:G66)</f>
        <v>854</v>
      </c>
      <c r="H67" s="26">
        <f t="shared" si="20"/>
        <v>208</v>
      </c>
      <c r="I67" s="27">
        <f t="shared" si="20"/>
        <v>1999</v>
      </c>
      <c r="J67" s="25">
        <f t="shared" si="20"/>
        <v>1163</v>
      </c>
      <c r="K67" s="26">
        <f t="shared" si="20"/>
        <v>660</v>
      </c>
      <c r="L67" s="26">
        <f t="shared" si="20"/>
        <v>944</v>
      </c>
      <c r="M67" s="27">
        <f t="shared" si="20"/>
        <v>2767</v>
      </c>
      <c r="N67" s="25">
        <f>SUM(N64:N66)</f>
        <v>2100</v>
      </c>
      <c r="O67" s="26">
        <f>SUM(O64:O66)</f>
        <v>1514</v>
      </c>
      <c r="P67" s="26">
        <f t="shared" si="20"/>
        <v>1152</v>
      </c>
      <c r="Q67" s="27">
        <f t="shared" si="20"/>
        <v>4766</v>
      </c>
    </row>
    <row r="68" spans="1:17" s="1" customFormat="1" ht="13.2">
      <c r="A68" s="13" t="s">
        <v>75</v>
      </c>
      <c r="B68" s="14"/>
      <c r="C68" s="14"/>
      <c r="D68" s="14"/>
      <c r="E68" s="14"/>
      <c r="F68" s="32"/>
      <c r="G68" s="16"/>
      <c r="H68" s="16"/>
      <c r="I68" s="17"/>
      <c r="J68" s="15"/>
      <c r="K68" s="16"/>
      <c r="L68" s="16"/>
      <c r="M68" s="17"/>
      <c r="N68" s="15"/>
      <c r="O68" s="16"/>
      <c r="P68" s="16"/>
      <c r="Q68" s="17"/>
    </row>
    <row r="69" spans="1:17" s="1" customFormat="1" ht="13.2">
      <c r="A69" s="19" t="s">
        <v>17</v>
      </c>
      <c r="F69" s="20">
        <v>0</v>
      </c>
      <c r="G69" s="21">
        <v>72</v>
      </c>
      <c r="H69" s="21">
        <v>789</v>
      </c>
      <c r="I69" s="22">
        <f t="shared" ref="I69:I71" si="21">SUM(F69:H69)</f>
        <v>861</v>
      </c>
      <c r="J69" s="20">
        <v>0</v>
      </c>
      <c r="K69" s="21">
        <v>45</v>
      </c>
      <c r="L69" s="21">
        <v>723</v>
      </c>
      <c r="M69" s="22">
        <f t="shared" ref="M69:M71" si="22">SUM(J69:L69)</f>
        <v>768</v>
      </c>
      <c r="N69" s="20">
        <v>0</v>
      </c>
      <c r="O69" s="21">
        <v>117</v>
      </c>
      <c r="P69" s="21">
        <v>1512</v>
      </c>
      <c r="Q69" s="22">
        <f t="shared" ref="Q69:Q71" si="23">SUM(N69:P69)</f>
        <v>1629</v>
      </c>
    </row>
    <row r="70" spans="1:17" s="1" customFormat="1" ht="13.2">
      <c r="A70" s="19" t="s">
        <v>18</v>
      </c>
      <c r="F70" s="20">
        <v>311</v>
      </c>
      <c r="G70" s="21">
        <v>775</v>
      </c>
      <c r="H70" s="21">
        <v>1037</v>
      </c>
      <c r="I70" s="22">
        <f t="shared" si="21"/>
        <v>2123</v>
      </c>
      <c r="J70" s="20">
        <v>237</v>
      </c>
      <c r="K70" s="21">
        <v>500</v>
      </c>
      <c r="L70" s="21">
        <v>339</v>
      </c>
      <c r="M70" s="22">
        <f t="shared" si="22"/>
        <v>1076</v>
      </c>
      <c r="N70" s="20">
        <v>548</v>
      </c>
      <c r="O70" s="21">
        <v>1275</v>
      </c>
      <c r="P70" s="21">
        <v>1376</v>
      </c>
      <c r="Q70" s="22">
        <f t="shared" si="23"/>
        <v>3199</v>
      </c>
    </row>
    <row r="71" spans="1:17" s="1" customFormat="1" ht="13.2">
      <c r="A71" s="19" t="s">
        <v>19</v>
      </c>
      <c r="F71" s="20">
        <v>174</v>
      </c>
      <c r="G71" s="21">
        <v>1617</v>
      </c>
      <c r="H71" s="21">
        <v>434</v>
      </c>
      <c r="I71" s="22">
        <f t="shared" si="21"/>
        <v>2225</v>
      </c>
      <c r="J71" s="20">
        <v>117</v>
      </c>
      <c r="K71" s="21">
        <v>1146</v>
      </c>
      <c r="L71" s="21">
        <v>117</v>
      </c>
      <c r="M71" s="22">
        <f t="shared" si="22"/>
        <v>1380</v>
      </c>
      <c r="N71" s="20">
        <v>291</v>
      </c>
      <c r="O71" s="21">
        <v>2763</v>
      </c>
      <c r="P71" s="21">
        <v>551</v>
      </c>
      <c r="Q71" s="22">
        <f t="shared" si="23"/>
        <v>3605</v>
      </c>
    </row>
    <row r="72" spans="1:17" s="1" customFormat="1" ht="13.2">
      <c r="A72" s="23" t="s">
        <v>83</v>
      </c>
      <c r="B72" s="24"/>
      <c r="C72" s="24"/>
      <c r="D72" s="24"/>
      <c r="E72" s="24"/>
      <c r="F72" s="25">
        <f>SUM(F69:F71)</f>
        <v>485</v>
      </c>
      <c r="G72" s="26">
        <f t="shared" ref="G72:Q72" si="24">SUM(G69:G71)</f>
        <v>2464</v>
      </c>
      <c r="H72" s="26">
        <f t="shared" si="24"/>
        <v>2260</v>
      </c>
      <c r="I72" s="27">
        <f t="shared" si="24"/>
        <v>5209</v>
      </c>
      <c r="J72" s="25">
        <f t="shared" si="24"/>
        <v>354</v>
      </c>
      <c r="K72" s="26">
        <f t="shared" si="24"/>
        <v>1691</v>
      </c>
      <c r="L72" s="26">
        <f t="shared" si="24"/>
        <v>1179</v>
      </c>
      <c r="M72" s="27">
        <f t="shared" si="24"/>
        <v>3224</v>
      </c>
      <c r="N72" s="25">
        <f t="shared" si="24"/>
        <v>839</v>
      </c>
      <c r="O72" s="26">
        <f t="shared" si="24"/>
        <v>4155</v>
      </c>
      <c r="P72" s="26">
        <f t="shared" si="24"/>
        <v>3439</v>
      </c>
      <c r="Q72" s="27">
        <f t="shared" si="24"/>
        <v>8433</v>
      </c>
    </row>
    <row r="73" spans="1:17" s="1" customFormat="1" ht="13.2">
      <c r="A73" s="13" t="s">
        <v>20</v>
      </c>
      <c r="B73" s="14"/>
      <c r="C73" s="14"/>
      <c r="D73" s="14"/>
      <c r="E73" s="14"/>
      <c r="F73" s="32"/>
      <c r="G73" s="16"/>
      <c r="H73" s="16"/>
      <c r="I73" s="17"/>
      <c r="J73" s="15"/>
      <c r="K73" s="16"/>
      <c r="L73" s="16"/>
      <c r="M73" s="17"/>
      <c r="N73" s="15"/>
      <c r="O73" s="16"/>
      <c r="P73" s="16"/>
      <c r="Q73" s="17"/>
    </row>
    <row r="74" spans="1:17" s="1" customFormat="1" ht="13.2">
      <c r="A74" s="19" t="s">
        <v>96</v>
      </c>
      <c r="F74" s="20">
        <v>831</v>
      </c>
      <c r="G74" s="21">
        <v>1822</v>
      </c>
      <c r="H74" s="21">
        <v>338</v>
      </c>
      <c r="I74" s="22">
        <f t="shared" ref="I74:I82" si="25">SUM(F74:H74)</f>
        <v>2991</v>
      </c>
      <c r="J74" s="20">
        <v>642</v>
      </c>
      <c r="K74" s="21">
        <v>827</v>
      </c>
      <c r="L74" s="21">
        <v>413</v>
      </c>
      <c r="M74" s="22">
        <f t="shared" ref="M74:M82" si="26">SUM(J74:L74)</f>
        <v>1882</v>
      </c>
      <c r="N74" s="20">
        <v>1473</v>
      </c>
      <c r="O74" s="21">
        <v>2649</v>
      </c>
      <c r="P74" s="21">
        <v>751</v>
      </c>
      <c r="Q74" s="22">
        <f t="shared" ref="Q74:Q82" si="27">SUM(N74:P74)</f>
        <v>4873</v>
      </c>
    </row>
    <row r="75" spans="1:17" s="1" customFormat="1" ht="13.2">
      <c r="A75" s="19" t="s">
        <v>21</v>
      </c>
      <c r="F75" s="20">
        <v>172</v>
      </c>
      <c r="G75" s="21">
        <v>680</v>
      </c>
      <c r="H75" s="21">
        <v>78</v>
      </c>
      <c r="I75" s="22">
        <f t="shared" si="25"/>
        <v>930</v>
      </c>
      <c r="J75" s="20">
        <v>102</v>
      </c>
      <c r="K75" s="21">
        <v>340</v>
      </c>
      <c r="L75" s="21">
        <v>169</v>
      </c>
      <c r="M75" s="22">
        <f t="shared" si="26"/>
        <v>611</v>
      </c>
      <c r="N75" s="20">
        <v>274</v>
      </c>
      <c r="O75" s="21">
        <v>1020</v>
      </c>
      <c r="P75" s="21">
        <v>247</v>
      </c>
      <c r="Q75" s="22">
        <f t="shared" si="27"/>
        <v>1541</v>
      </c>
    </row>
    <row r="76" spans="1:17" s="1" customFormat="1" ht="13.2">
      <c r="A76" s="19" t="s">
        <v>22</v>
      </c>
      <c r="F76" s="20">
        <v>120</v>
      </c>
      <c r="G76" s="21">
        <v>573</v>
      </c>
      <c r="H76" s="21">
        <v>160</v>
      </c>
      <c r="I76" s="22">
        <f t="shared" si="25"/>
        <v>853</v>
      </c>
      <c r="J76" s="20">
        <v>60</v>
      </c>
      <c r="K76" s="21">
        <v>360</v>
      </c>
      <c r="L76" s="21">
        <v>663</v>
      </c>
      <c r="M76" s="22">
        <f t="shared" si="26"/>
        <v>1083</v>
      </c>
      <c r="N76" s="20">
        <v>180</v>
      </c>
      <c r="O76" s="21">
        <v>933</v>
      </c>
      <c r="P76" s="21">
        <v>823</v>
      </c>
      <c r="Q76" s="22">
        <f t="shared" si="27"/>
        <v>1936</v>
      </c>
    </row>
    <row r="77" spans="1:17" s="1" customFormat="1" ht="13.2">
      <c r="A77" s="19" t="s">
        <v>23</v>
      </c>
      <c r="F77" s="20">
        <v>454</v>
      </c>
      <c r="G77" s="21">
        <v>860</v>
      </c>
      <c r="H77" s="21">
        <v>369</v>
      </c>
      <c r="I77" s="22">
        <f t="shared" si="25"/>
        <v>1683</v>
      </c>
      <c r="J77" s="20">
        <v>380</v>
      </c>
      <c r="K77" s="21">
        <v>621</v>
      </c>
      <c r="L77" s="21">
        <v>781</v>
      </c>
      <c r="M77" s="22">
        <f t="shared" si="26"/>
        <v>1782</v>
      </c>
      <c r="N77" s="20">
        <v>834</v>
      </c>
      <c r="O77" s="21">
        <v>1481</v>
      </c>
      <c r="P77" s="21">
        <v>1150</v>
      </c>
      <c r="Q77" s="22">
        <f t="shared" si="27"/>
        <v>3465</v>
      </c>
    </row>
    <row r="78" spans="1:17" s="1" customFormat="1" ht="13.2">
      <c r="A78" s="19" t="s">
        <v>24</v>
      </c>
      <c r="F78" s="20">
        <v>1808</v>
      </c>
      <c r="G78" s="21">
        <v>3027</v>
      </c>
      <c r="H78" s="21">
        <v>499</v>
      </c>
      <c r="I78" s="22">
        <f t="shared" si="25"/>
        <v>5334</v>
      </c>
      <c r="J78" s="20">
        <v>947</v>
      </c>
      <c r="K78" s="21">
        <v>975</v>
      </c>
      <c r="L78" s="21">
        <v>1007</v>
      </c>
      <c r="M78" s="22">
        <f t="shared" si="26"/>
        <v>2929</v>
      </c>
      <c r="N78" s="20">
        <v>2755</v>
      </c>
      <c r="O78" s="21">
        <v>4002</v>
      </c>
      <c r="P78" s="21">
        <v>1506</v>
      </c>
      <c r="Q78" s="22">
        <f t="shared" si="27"/>
        <v>8263</v>
      </c>
    </row>
    <row r="79" spans="1:17" s="1" customFormat="1" ht="13.2">
      <c r="A79" s="19" t="s">
        <v>25</v>
      </c>
      <c r="F79" s="20">
        <v>908</v>
      </c>
      <c r="G79" s="21">
        <v>1803</v>
      </c>
      <c r="H79" s="21">
        <v>441</v>
      </c>
      <c r="I79" s="22">
        <f t="shared" si="25"/>
        <v>3152</v>
      </c>
      <c r="J79" s="20">
        <v>273</v>
      </c>
      <c r="K79" s="21">
        <v>463</v>
      </c>
      <c r="L79" s="21">
        <v>415</v>
      </c>
      <c r="M79" s="22">
        <f t="shared" si="26"/>
        <v>1151</v>
      </c>
      <c r="N79" s="20">
        <v>1181</v>
      </c>
      <c r="O79" s="21">
        <v>2266</v>
      </c>
      <c r="P79" s="21">
        <v>856</v>
      </c>
      <c r="Q79" s="22">
        <f t="shared" si="27"/>
        <v>4303</v>
      </c>
    </row>
    <row r="80" spans="1:17" s="1" customFormat="1" ht="13.2">
      <c r="A80" s="19" t="s">
        <v>102</v>
      </c>
      <c r="F80" s="20">
        <v>0</v>
      </c>
      <c r="G80" s="21">
        <v>51</v>
      </c>
      <c r="H80" s="21">
        <v>376</v>
      </c>
      <c r="I80" s="22">
        <f t="shared" si="25"/>
        <v>427</v>
      </c>
      <c r="J80" s="20">
        <v>0</v>
      </c>
      <c r="K80" s="21">
        <v>93</v>
      </c>
      <c r="L80" s="21">
        <v>1094</v>
      </c>
      <c r="M80" s="22">
        <f t="shared" si="26"/>
        <v>1187</v>
      </c>
      <c r="N80" s="20">
        <v>0</v>
      </c>
      <c r="O80" s="21">
        <v>144</v>
      </c>
      <c r="P80" s="21">
        <v>1470</v>
      </c>
      <c r="Q80" s="22">
        <f t="shared" si="27"/>
        <v>1614</v>
      </c>
    </row>
    <row r="81" spans="1:17" s="1" customFormat="1" ht="13.2">
      <c r="A81" s="19" t="s">
        <v>97</v>
      </c>
      <c r="F81" s="20">
        <v>72</v>
      </c>
      <c r="G81" s="21">
        <v>639</v>
      </c>
      <c r="H81" s="21">
        <v>379</v>
      </c>
      <c r="I81" s="22">
        <f t="shared" si="25"/>
        <v>1090</v>
      </c>
      <c r="J81" s="20">
        <v>83</v>
      </c>
      <c r="K81" s="21">
        <v>425</v>
      </c>
      <c r="L81" s="21">
        <v>742</v>
      </c>
      <c r="M81" s="22">
        <f t="shared" si="26"/>
        <v>1250</v>
      </c>
      <c r="N81" s="20">
        <v>155</v>
      </c>
      <c r="O81" s="21">
        <v>1064</v>
      </c>
      <c r="P81" s="21">
        <v>1121</v>
      </c>
      <c r="Q81" s="22">
        <f t="shared" si="27"/>
        <v>2340</v>
      </c>
    </row>
    <row r="82" spans="1:17" s="1" customFormat="1" ht="13.2">
      <c r="A82" s="19" t="s">
        <v>76</v>
      </c>
      <c r="F82" s="20">
        <v>1013</v>
      </c>
      <c r="G82" s="21">
        <v>346</v>
      </c>
      <c r="H82" s="21">
        <v>12</v>
      </c>
      <c r="I82" s="22">
        <f t="shared" si="25"/>
        <v>1371</v>
      </c>
      <c r="J82" s="20">
        <v>568</v>
      </c>
      <c r="K82" s="21">
        <v>397</v>
      </c>
      <c r="L82" s="21">
        <v>25</v>
      </c>
      <c r="M82" s="22">
        <f t="shared" si="26"/>
        <v>990</v>
      </c>
      <c r="N82" s="20">
        <v>1581</v>
      </c>
      <c r="O82" s="21">
        <v>743</v>
      </c>
      <c r="P82" s="21">
        <v>37</v>
      </c>
      <c r="Q82" s="22">
        <f t="shared" si="27"/>
        <v>2361</v>
      </c>
    </row>
    <row r="83" spans="1:17" s="1" customFormat="1" ht="13.2">
      <c r="A83" s="23" t="s">
        <v>83</v>
      </c>
      <c r="B83" s="24"/>
      <c r="C83" s="24"/>
      <c r="D83" s="24"/>
      <c r="E83" s="24"/>
      <c r="F83" s="25">
        <f>SUM(F74:F82)</f>
        <v>5378</v>
      </c>
      <c r="G83" s="26">
        <f t="shared" ref="G83:Q83" si="28">SUM(G74:G82)</f>
        <v>9801</v>
      </c>
      <c r="H83" s="26">
        <f t="shared" si="28"/>
        <v>2652</v>
      </c>
      <c r="I83" s="27">
        <f>SUM(I74:I82)</f>
        <v>17831</v>
      </c>
      <c r="J83" s="25">
        <f t="shared" si="28"/>
        <v>3055</v>
      </c>
      <c r="K83" s="26">
        <f t="shared" si="28"/>
        <v>4501</v>
      </c>
      <c r="L83" s="26">
        <f t="shared" si="28"/>
        <v>5309</v>
      </c>
      <c r="M83" s="27">
        <f>SUM(M74:M82)</f>
        <v>12865</v>
      </c>
      <c r="N83" s="25">
        <f t="shared" si="28"/>
        <v>8433</v>
      </c>
      <c r="O83" s="26">
        <f t="shared" si="28"/>
        <v>14302</v>
      </c>
      <c r="P83" s="26">
        <f t="shared" si="28"/>
        <v>7961</v>
      </c>
      <c r="Q83" s="27">
        <f t="shared" si="28"/>
        <v>30696</v>
      </c>
    </row>
    <row r="84" spans="1:17" s="1" customFormat="1" ht="13.2">
      <c r="A84" s="13" t="s">
        <v>86</v>
      </c>
      <c r="B84" s="14"/>
      <c r="C84" s="14"/>
      <c r="D84" s="14"/>
      <c r="E84" s="14"/>
      <c r="F84" s="32"/>
      <c r="G84" s="16"/>
      <c r="H84" s="16"/>
      <c r="I84" s="17"/>
      <c r="J84" s="15"/>
      <c r="K84" s="16"/>
      <c r="L84" s="16"/>
      <c r="M84" s="17"/>
      <c r="N84" s="15"/>
      <c r="O84" s="16"/>
      <c r="P84" s="16"/>
      <c r="Q84" s="17"/>
    </row>
    <row r="85" spans="1:17" s="1" customFormat="1" ht="13.2">
      <c r="A85" s="19" t="s">
        <v>26</v>
      </c>
      <c r="F85" s="20">
        <v>519</v>
      </c>
      <c r="G85" s="21">
        <v>794</v>
      </c>
      <c r="H85" s="21">
        <v>87</v>
      </c>
      <c r="I85" s="22">
        <f t="shared" ref="I85:I93" si="29">SUM(F85:H85)</f>
        <v>1400</v>
      </c>
      <c r="J85" s="20">
        <v>168</v>
      </c>
      <c r="K85" s="21">
        <v>238</v>
      </c>
      <c r="L85" s="21">
        <v>429</v>
      </c>
      <c r="M85" s="22">
        <f t="shared" ref="M85:M93" si="30">SUM(J85:L85)</f>
        <v>835</v>
      </c>
      <c r="N85" s="20">
        <v>687</v>
      </c>
      <c r="O85" s="21">
        <v>1032</v>
      </c>
      <c r="P85" s="21">
        <v>516</v>
      </c>
      <c r="Q85" s="22">
        <f t="shared" ref="Q85:Q93" si="31">SUM(N85:P85)</f>
        <v>2235</v>
      </c>
    </row>
    <row r="86" spans="1:17" s="1" customFormat="1" ht="13.2">
      <c r="A86" s="19" t="s">
        <v>27</v>
      </c>
      <c r="F86" s="20">
        <v>501</v>
      </c>
      <c r="G86" s="21">
        <v>528</v>
      </c>
      <c r="H86" s="21">
        <v>16</v>
      </c>
      <c r="I86" s="22">
        <f t="shared" si="29"/>
        <v>1045</v>
      </c>
      <c r="J86" s="20">
        <v>246</v>
      </c>
      <c r="K86" s="21">
        <v>249</v>
      </c>
      <c r="L86" s="21">
        <v>70</v>
      </c>
      <c r="M86" s="22">
        <f t="shared" si="30"/>
        <v>565</v>
      </c>
      <c r="N86" s="20">
        <v>747</v>
      </c>
      <c r="O86" s="21">
        <v>777</v>
      </c>
      <c r="P86" s="21">
        <v>86</v>
      </c>
      <c r="Q86" s="22">
        <f t="shared" si="31"/>
        <v>1610</v>
      </c>
    </row>
    <row r="87" spans="1:17" s="1" customFormat="1" ht="13.2">
      <c r="A87" s="19" t="s">
        <v>28</v>
      </c>
      <c r="F87" s="20">
        <v>850</v>
      </c>
      <c r="G87" s="21">
        <v>350</v>
      </c>
      <c r="H87" s="21">
        <v>2</v>
      </c>
      <c r="I87" s="22">
        <f t="shared" si="29"/>
        <v>1202</v>
      </c>
      <c r="J87" s="20">
        <v>1019</v>
      </c>
      <c r="K87" s="21">
        <v>729</v>
      </c>
      <c r="L87" s="21">
        <v>19</v>
      </c>
      <c r="M87" s="22">
        <f t="shared" si="30"/>
        <v>1767</v>
      </c>
      <c r="N87" s="20">
        <v>1869</v>
      </c>
      <c r="O87" s="21">
        <v>1079</v>
      </c>
      <c r="P87" s="21">
        <v>21</v>
      </c>
      <c r="Q87" s="22">
        <f t="shared" si="31"/>
        <v>2969</v>
      </c>
    </row>
    <row r="88" spans="1:17" s="1" customFormat="1" ht="13.2">
      <c r="A88" s="19" t="s">
        <v>29</v>
      </c>
      <c r="F88" s="20">
        <v>515</v>
      </c>
      <c r="G88" s="21">
        <v>324</v>
      </c>
      <c r="H88" s="21">
        <v>0</v>
      </c>
      <c r="I88" s="22">
        <f t="shared" si="29"/>
        <v>839</v>
      </c>
      <c r="J88" s="20">
        <v>706</v>
      </c>
      <c r="K88" s="21">
        <v>451</v>
      </c>
      <c r="L88" s="21">
        <v>7</v>
      </c>
      <c r="M88" s="22">
        <f t="shared" si="30"/>
        <v>1164</v>
      </c>
      <c r="N88" s="20">
        <v>1221</v>
      </c>
      <c r="O88" s="21">
        <v>775</v>
      </c>
      <c r="P88" s="21">
        <v>7</v>
      </c>
      <c r="Q88" s="22">
        <f t="shared" si="31"/>
        <v>2003</v>
      </c>
    </row>
    <row r="89" spans="1:17" s="1" customFormat="1" ht="13.2">
      <c r="A89" s="19" t="s">
        <v>30</v>
      </c>
      <c r="F89" s="20">
        <v>2602</v>
      </c>
      <c r="G89" s="21">
        <v>2163</v>
      </c>
      <c r="H89" s="21">
        <v>157</v>
      </c>
      <c r="I89" s="22">
        <f t="shared" si="29"/>
        <v>4922</v>
      </c>
      <c r="J89" s="20">
        <v>1743</v>
      </c>
      <c r="K89" s="21">
        <v>1702</v>
      </c>
      <c r="L89" s="21">
        <v>390</v>
      </c>
      <c r="M89" s="22">
        <f t="shared" si="30"/>
        <v>3835</v>
      </c>
      <c r="N89" s="20">
        <v>4345</v>
      </c>
      <c r="O89" s="21">
        <v>3865</v>
      </c>
      <c r="P89" s="21">
        <v>547</v>
      </c>
      <c r="Q89" s="22">
        <f t="shared" si="31"/>
        <v>8757</v>
      </c>
    </row>
    <row r="90" spans="1:17" s="1" customFormat="1" ht="13.2">
      <c r="A90" s="19" t="s">
        <v>31</v>
      </c>
      <c r="F90" s="20">
        <v>58</v>
      </c>
      <c r="G90" s="21">
        <v>103</v>
      </c>
      <c r="H90" s="21">
        <v>0</v>
      </c>
      <c r="I90" s="22">
        <f t="shared" si="29"/>
        <v>161</v>
      </c>
      <c r="J90" s="20">
        <v>162</v>
      </c>
      <c r="K90" s="21">
        <v>276</v>
      </c>
      <c r="L90" s="21">
        <v>0</v>
      </c>
      <c r="M90" s="22">
        <f t="shared" si="30"/>
        <v>438</v>
      </c>
      <c r="N90" s="20">
        <v>220</v>
      </c>
      <c r="O90" s="21">
        <v>379</v>
      </c>
      <c r="P90" s="21">
        <v>0</v>
      </c>
      <c r="Q90" s="22">
        <f t="shared" si="31"/>
        <v>599</v>
      </c>
    </row>
    <row r="91" spans="1:17" s="1" customFormat="1" ht="13.2">
      <c r="A91" s="19" t="s">
        <v>32</v>
      </c>
      <c r="F91" s="20">
        <v>0</v>
      </c>
      <c r="G91" s="21">
        <v>40</v>
      </c>
      <c r="H91" s="21">
        <v>57</v>
      </c>
      <c r="I91" s="22">
        <f t="shared" si="29"/>
        <v>97</v>
      </c>
      <c r="J91" s="20">
        <v>0</v>
      </c>
      <c r="K91" s="21">
        <v>30</v>
      </c>
      <c r="L91" s="21">
        <v>492</v>
      </c>
      <c r="M91" s="22">
        <f t="shared" si="30"/>
        <v>522</v>
      </c>
      <c r="N91" s="20">
        <v>0</v>
      </c>
      <c r="O91" s="21">
        <v>70</v>
      </c>
      <c r="P91" s="21">
        <v>549</v>
      </c>
      <c r="Q91" s="22">
        <f t="shared" si="31"/>
        <v>619</v>
      </c>
    </row>
    <row r="92" spans="1:17" s="1" customFormat="1" ht="13.2">
      <c r="A92" s="19" t="s">
        <v>77</v>
      </c>
      <c r="F92" s="20">
        <v>196</v>
      </c>
      <c r="G92" s="21">
        <v>152</v>
      </c>
      <c r="H92" s="21">
        <v>57</v>
      </c>
      <c r="I92" s="22">
        <f t="shared" si="29"/>
        <v>405</v>
      </c>
      <c r="J92" s="20">
        <v>90</v>
      </c>
      <c r="K92" s="21">
        <v>80</v>
      </c>
      <c r="L92" s="21">
        <v>249</v>
      </c>
      <c r="M92" s="22">
        <f t="shared" si="30"/>
        <v>419</v>
      </c>
      <c r="N92" s="20">
        <v>286</v>
      </c>
      <c r="O92" s="21">
        <v>232</v>
      </c>
      <c r="P92" s="21">
        <v>306</v>
      </c>
      <c r="Q92" s="22">
        <f t="shared" si="31"/>
        <v>824</v>
      </c>
    </row>
    <row r="93" spans="1:17" s="1" customFormat="1" ht="13.2">
      <c r="A93" s="19" t="s">
        <v>78</v>
      </c>
      <c r="F93" s="20">
        <v>30</v>
      </c>
      <c r="G93" s="21">
        <v>10</v>
      </c>
      <c r="H93" s="21">
        <v>2</v>
      </c>
      <c r="I93" s="22">
        <f t="shared" si="29"/>
        <v>42</v>
      </c>
      <c r="J93" s="20">
        <v>17</v>
      </c>
      <c r="K93" s="21">
        <v>9</v>
      </c>
      <c r="L93" s="21">
        <v>0</v>
      </c>
      <c r="M93" s="22">
        <f t="shared" si="30"/>
        <v>26</v>
      </c>
      <c r="N93" s="20">
        <v>47</v>
      </c>
      <c r="O93" s="21">
        <v>19</v>
      </c>
      <c r="P93" s="21">
        <v>2</v>
      </c>
      <c r="Q93" s="22">
        <f t="shared" si="31"/>
        <v>68</v>
      </c>
    </row>
    <row r="94" spans="1:17" s="1" customFormat="1" ht="13.2">
      <c r="A94" s="23" t="s">
        <v>83</v>
      </c>
      <c r="B94" s="24"/>
      <c r="C94" s="24"/>
      <c r="D94" s="24"/>
      <c r="E94" s="24"/>
      <c r="F94" s="25">
        <f>SUM(F85:F93)</f>
        <v>5271</v>
      </c>
      <c r="G94" s="26">
        <f t="shared" ref="G94:Q94" si="32">SUM(G85:G93)</f>
        <v>4464</v>
      </c>
      <c r="H94" s="26">
        <f t="shared" si="32"/>
        <v>378</v>
      </c>
      <c r="I94" s="27">
        <f>SUM(I85:I93)</f>
        <v>10113</v>
      </c>
      <c r="J94" s="25">
        <f t="shared" si="32"/>
        <v>4151</v>
      </c>
      <c r="K94" s="26">
        <f t="shared" si="32"/>
        <v>3764</v>
      </c>
      <c r="L94" s="26">
        <f t="shared" si="32"/>
        <v>1656</v>
      </c>
      <c r="M94" s="27">
        <f>SUM(M85:M93)</f>
        <v>9571</v>
      </c>
      <c r="N94" s="25">
        <f t="shared" si="32"/>
        <v>9422</v>
      </c>
      <c r="O94" s="26">
        <f t="shared" si="32"/>
        <v>8228</v>
      </c>
      <c r="P94" s="26">
        <f t="shared" si="32"/>
        <v>2034</v>
      </c>
      <c r="Q94" s="27">
        <f>SUM(Q85:Q93)</f>
        <v>19684</v>
      </c>
    </row>
    <row r="95" spans="1:17" s="1" customFormat="1" ht="13.2">
      <c r="A95" s="33" t="s">
        <v>87</v>
      </c>
      <c r="B95" s="34"/>
      <c r="C95" s="34"/>
      <c r="D95" s="34"/>
      <c r="E95" s="34"/>
      <c r="F95" s="35">
        <v>417</v>
      </c>
      <c r="G95" s="11">
        <v>226</v>
      </c>
      <c r="H95" s="11">
        <v>0</v>
      </c>
      <c r="I95" s="12">
        <f>SUM(F95:H95)</f>
        <v>643</v>
      </c>
      <c r="J95" s="35">
        <v>273</v>
      </c>
      <c r="K95" s="11">
        <v>156</v>
      </c>
      <c r="L95" s="11">
        <v>0</v>
      </c>
      <c r="M95" s="12">
        <f>SUM(J95:L95)</f>
        <v>429</v>
      </c>
      <c r="N95" s="35">
        <v>690</v>
      </c>
      <c r="O95" s="11">
        <v>382</v>
      </c>
      <c r="P95" s="11">
        <v>0</v>
      </c>
      <c r="Q95" s="12">
        <f>SUM(N95:P95)</f>
        <v>1072</v>
      </c>
    </row>
    <row r="96" spans="1:17" s="1" customFormat="1" ht="13.2">
      <c r="A96" s="13" t="s">
        <v>88</v>
      </c>
      <c r="B96" s="14"/>
      <c r="C96" s="14"/>
      <c r="D96" s="14"/>
      <c r="E96" s="14"/>
      <c r="F96" s="15"/>
      <c r="G96" s="16"/>
      <c r="H96" s="16"/>
      <c r="I96" s="17"/>
      <c r="J96" s="15"/>
      <c r="K96" s="16"/>
      <c r="L96" s="16"/>
      <c r="M96" s="17"/>
      <c r="N96" s="15"/>
      <c r="O96" s="16"/>
      <c r="P96" s="16"/>
      <c r="Q96" s="17"/>
    </row>
    <row r="97" spans="1:17" s="1" customFormat="1" ht="13.2">
      <c r="A97" s="19" t="s">
        <v>33</v>
      </c>
      <c r="F97" s="20">
        <v>985</v>
      </c>
      <c r="G97" s="21">
        <v>1174</v>
      </c>
      <c r="H97" s="21">
        <v>279</v>
      </c>
      <c r="I97" s="22">
        <f t="shared" ref="I97:I98" si="33">SUM(F97:H97)</f>
        <v>2438</v>
      </c>
      <c r="J97" s="20">
        <v>625</v>
      </c>
      <c r="K97" s="21">
        <v>487</v>
      </c>
      <c r="L97" s="21">
        <v>807</v>
      </c>
      <c r="M97" s="22">
        <f t="shared" ref="M97:M98" si="34">SUM(J97:L97)</f>
        <v>1919</v>
      </c>
      <c r="N97" s="20">
        <v>1610</v>
      </c>
      <c r="O97" s="21">
        <v>1661</v>
      </c>
      <c r="P97" s="21">
        <v>1086</v>
      </c>
      <c r="Q97" s="22">
        <f t="shared" ref="Q97:Q98" si="35">SUM(N97:P97)</f>
        <v>4357</v>
      </c>
    </row>
    <row r="98" spans="1:17" s="1" customFormat="1" ht="13.2">
      <c r="A98" s="19" t="s">
        <v>79</v>
      </c>
      <c r="F98" s="20">
        <v>287</v>
      </c>
      <c r="G98" s="21">
        <v>0</v>
      </c>
      <c r="H98" s="21">
        <v>3</v>
      </c>
      <c r="I98" s="22">
        <f t="shared" si="33"/>
        <v>290</v>
      </c>
      <c r="J98" s="20">
        <v>241</v>
      </c>
      <c r="K98" s="21">
        <v>0</v>
      </c>
      <c r="L98" s="21">
        <v>0</v>
      </c>
      <c r="M98" s="22">
        <f t="shared" si="34"/>
        <v>241</v>
      </c>
      <c r="N98" s="20">
        <v>528</v>
      </c>
      <c r="O98" s="21">
        <v>0</v>
      </c>
      <c r="P98" s="21">
        <v>3</v>
      </c>
      <c r="Q98" s="22">
        <f t="shared" si="35"/>
        <v>531</v>
      </c>
    </row>
    <row r="99" spans="1:17" s="1" customFormat="1" ht="13.2">
      <c r="A99" s="23" t="s">
        <v>83</v>
      </c>
      <c r="B99" s="24"/>
      <c r="C99" s="24"/>
      <c r="D99" s="24"/>
      <c r="E99" s="24"/>
      <c r="F99" s="25">
        <f>SUM(F97:F98)</f>
        <v>1272</v>
      </c>
      <c r="G99" s="26">
        <f t="shared" ref="G99:Q99" si="36">SUM(G97:G98)</f>
        <v>1174</v>
      </c>
      <c r="H99" s="26">
        <f t="shared" si="36"/>
        <v>282</v>
      </c>
      <c r="I99" s="27">
        <f>SUM(I97:I98)</f>
        <v>2728</v>
      </c>
      <c r="J99" s="25">
        <f t="shared" si="36"/>
        <v>866</v>
      </c>
      <c r="K99" s="26">
        <f t="shared" si="36"/>
        <v>487</v>
      </c>
      <c r="L99" s="26">
        <f t="shared" si="36"/>
        <v>807</v>
      </c>
      <c r="M99" s="27">
        <f t="shared" si="36"/>
        <v>2160</v>
      </c>
      <c r="N99" s="25">
        <f t="shared" si="36"/>
        <v>2138</v>
      </c>
      <c r="O99" s="26">
        <f t="shared" si="36"/>
        <v>1661</v>
      </c>
      <c r="P99" s="26">
        <f t="shared" si="36"/>
        <v>1089</v>
      </c>
      <c r="Q99" s="27">
        <f t="shared" si="36"/>
        <v>4888</v>
      </c>
    </row>
    <row r="100" spans="1:17" s="1" customFormat="1" ht="13.2">
      <c r="A100" s="33" t="s">
        <v>34</v>
      </c>
      <c r="B100" s="34"/>
      <c r="C100" s="34"/>
      <c r="D100" s="34"/>
      <c r="E100" s="34"/>
      <c r="F100" s="35">
        <v>734</v>
      </c>
      <c r="G100" s="11">
        <v>3134</v>
      </c>
      <c r="H100" s="11">
        <v>362</v>
      </c>
      <c r="I100" s="12">
        <f>SUM(F100:H100)</f>
        <v>4230</v>
      </c>
      <c r="J100" s="35">
        <v>833</v>
      </c>
      <c r="K100" s="11">
        <v>2773</v>
      </c>
      <c r="L100" s="11">
        <v>666</v>
      </c>
      <c r="M100" s="12">
        <f>SUM(J100:L100)</f>
        <v>4272</v>
      </c>
      <c r="N100" s="35">
        <v>1567</v>
      </c>
      <c r="O100" s="11">
        <v>5907</v>
      </c>
      <c r="P100" s="11">
        <v>1028</v>
      </c>
      <c r="Q100" s="12">
        <f>SUM(N100:P100)</f>
        <v>8502</v>
      </c>
    </row>
    <row r="101" spans="1:17" s="1" customFormat="1" ht="13.2">
      <c r="A101" s="33" t="s">
        <v>35</v>
      </c>
      <c r="B101" s="34"/>
      <c r="C101" s="34"/>
      <c r="D101" s="34"/>
      <c r="E101" s="34"/>
      <c r="F101" s="35">
        <v>0</v>
      </c>
      <c r="G101" s="11">
        <v>0</v>
      </c>
      <c r="H101" s="11">
        <v>4649</v>
      </c>
      <c r="I101" s="12">
        <f>SUM(F101:H101)</f>
        <v>4649</v>
      </c>
      <c r="J101" s="35">
        <v>0</v>
      </c>
      <c r="K101" s="11">
        <v>0</v>
      </c>
      <c r="L101" s="11">
        <v>4544</v>
      </c>
      <c r="M101" s="12">
        <f>SUM(J101:L101)</f>
        <v>4544</v>
      </c>
      <c r="N101" s="35">
        <v>0</v>
      </c>
      <c r="O101" s="11">
        <v>0</v>
      </c>
      <c r="P101" s="11">
        <v>9193</v>
      </c>
      <c r="Q101" s="12">
        <f>SUM(N101:P101)</f>
        <v>9193</v>
      </c>
    </row>
    <row r="102" spans="1:17" s="1" customFormat="1" ht="13.2">
      <c r="A102" s="33" t="s">
        <v>93</v>
      </c>
      <c r="B102" s="34"/>
      <c r="C102" s="34"/>
      <c r="D102" s="34"/>
      <c r="E102" s="34"/>
      <c r="F102" s="35">
        <v>1538</v>
      </c>
      <c r="G102" s="11">
        <v>8364</v>
      </c>
      <c r="H102" s="11">
        <v>0</v>
      </c>
      <c r="I102" s="12">
        <f>SUM(F102:H102)</f>
        <v>9902</v>
      </c>
      <c r="J102" s="35">
        <v>1111</v>
      </c>
      <c r="K102" s="11">
        <v>4122</v>
      </c>
      <c r="L102" s="11">
        <v>0</v>
      </c>
      <c r="M102" s="12">
        <f>SUM(J102:L102)</f>
        <v>5233</v>
      </c>
      <c r="N102" s="35">
        <v>2649</v>
      </c>
      <c r="O102" s="11">
        <v>12486</v>
      </c>
      <c r="P102" s="11">
        <v>0</v>
      </c>
      <c r="Q102" s="12">
        <f>SUM(N102:P102)</f>
        <v>15135</v>
      </c>
    </row>
    <row r="103" spans="1:17" s="1" customFormat="1" ht="13.2">
      <c r="A103" s="13" t="s">
        <v>36</v>
      </c>
      <c r="B103" s="14"/>
      <c r="C103" s="14"/>
      <c r="D103" s="14"/>
      <c r="E103" s="14"/>
      <c r="F103" s="15"/>
      <c r="G103" s="16"/>
      <c r="H103" s="16"/>
      <c r="I103" s="17"/>
      <c r="J103" s="15"/>
      <c r="K103" s="16"/>
      <c r="L103" s="16"/>
      <c r="M103" s="17"/>
      <c r="N103" s="15"/>
      <c r="O103" s="16"/>
      <c r="P103" s="16"/>
      <c r="Q103" s="17"/>
    </row>
    <row r="104" spans="1:17" s="1" customFormat="1" ht="13.2">
      <c r="A104" s="19" t="s">
        <v>37</v>
      </c>
      <c r="F104" s="20">
        <v>318</v>
      </c>
      <c r="G104" s="21">
        <v>0</v>
      </c>
      <c r="H104" s="21">
        <v>0</v>
      </c>
      <c r="I104" s="22">
        <f t="shared" ref="I104:I106" si="37">SUM(F104:H104)</f>
        <v>318</v>
      </c>
      <c r="J104" s="20">
        <v>261</v>
      </c>
      <c r="K104" s="21">
        <v>0</v>
      </c>
      <c r="L104" s="21">
        <v>0</v>
      </c>
      <c r="M104" s="22">
        <f t="shared" ref="M104:M106" si="38">SUM(J104:L104)</f>
        <v>261</v>
      </c>
      <c r="N104" s="20">
        <v>579</v>
      </c>
      <c r="O104" s="21">
        <v>0</v>
      </c>
      <c r="P104" s="21">
        <v>0</v>
      </c>
      <c r="Q104" s="22">
        <f t="shared" ref="Q104:Q106" si="39">SUM(N104:P104)</f>
        <v>579</v>
      </c>
    </row>
    <row r="105" spans="1:17" s="1" customFormat="1" ht="13.2">
      <c r="A105" s="19" t="s">
        <v>38</v>
      </c>
      <c r="F105" s="20">
        <v>0</v>
      </c>
      <c r="G105" s="21">
        <v>81</v>
      </c>
      <c r="H105" s="21">
        <v>0</v>
      </c>
      <c r="I105" s="22">
        <f t="shared" si="37"/>
        <v>81</v>
      </c>
      <c r="J105" s="20">
        <v>0</v>
      </c>
      <c r="K105" s="21">
        <v>39</v>
      </c>
      <c r="L105" s="21">
        <v>0</v>
      </c>
      <c r="M105" s="22">
        <f t="shared" si="38"/>
        <v>39</v>
      </c>
      <c r="N105" s="20">
        <v>0</v>
      </c>
      <c r="O105" s="21">
        <v>120</v>
      </c>
      <c r="P105" s="21">
        <v>0</v>
      </c>
      <c r="Q105" s="22">
        <f t="shared" si="39"/>
        <v>120</v>
      </c>
    </row>
    <row r="106" spans="1:17" s="1" customFormat="1" ht="13.2">
      <c r="A106" s="19" t="s">
        <v>39</v>
      </c>
      <c r="F106" s="20">
        <v>875</v>
      </c>
      <c r="G106" s="21">
        <v>3</v>
      </c>
      <c r="H106" s="21">
        <v>0</v>
      </c>
      <c r="I106" s="22">
        <f t="shared" si="37"/>
        <v>878</v>
      </c>
      <c r="J106" s="20">
        <v>672</v>
      </c>
      <c r="K106" s="21">
        <v>0</v>
      </c>
      <c r="L106" s="21">
        <v>0</v>
      </c>
      <c r="M106" s="22">
        <f t="shared" si="38"/>
        <v>672</v>
      </c>
      <c r="N106" s="20">
        <v>1547</v>
      </c>
      <c r="O106" s="21">
        <v>3</v>
      </c>
      <c r="P106" s="21">
        <v>0</v>
      </c>
      <c r="Q106" s="22">
        <f t="shared" si="39"/>
        <v>1550</v>
      </c>
    </row>
    <row r="107" spans="1:17" s="1" customFormat="1" ht="13.2">
      <c r="A107" s="23" t="s">
        <v>83</v>
      </c>
      <c r="B107" s="24"/>
      <c r="C107" s="24"/>
      <c r="D107" s="24"/>
      <c r="E107" s="24"/>
      <c r="F107" s="25">
        <f>SUM(F104:F106)</f>
        <v>1193</v>
      </c>
      <c r="G107" s="26">
        <f t="shared" ref="G107:Q107" si="40">SUM(G104:G106)</f>
        <v>84</v>
      </c>
      <c r="H107" s="26">
        <f t="shared" si="40"/>
        <v>0</v>
      </c>
      <c r="I107" s="27">
        <f>SUM(I104:I106)</f>
        <v>1277</v>
      </c>
      <c r="J107" s="25">
        <f t="shared" si="40"/>
        <v>933</v>
      </c>
      <c r="K107" s="26">
        <f t="shared" si="40"/>
        <v>39</v>
      </c>
      <c r="L107" s="26">
        <f t="shared" si="40"/>
        <v>0</v>
      </c>
      <c r="M107" s="27">
        <f t="shared" si="40"/>
        <v>972</v>
      </c>
      <c r="N107" s="25">
        <f t="shared" si="40"/>
        <v>2126</v>
      </c>
      <c r="O107" s="26">
        <f t="shared" si="40"/>
        <v>123</v>
      </c>
      <c r="P107" s="26">
        <f t="shared" si="40"/>
        <v>0</v>
      </c>
      <c r="Q107" s="27">
        <f t="shared" si="40"/>
        <v>2249</v>
      </c>
    </row>
    <row r="108" spans="1:17" s="28" customFormat="1" ht="13.2">
      <c r="A108" s="33" t="s">
        <v>81</v>
      </c>
      <c r="B108" s="34"/>
      <c r="C108" s="34"/>
      <c r="D108" s="34"/>
      <c r="E108" s="34"/>
      <c r="F108" s="36">
        <f t="shared" ref="F108:Q108" si="41">SUM(F15,F52,F62,F67,F72,F83,F94,F99,F107,F47,F95,F100,F102,F101)</f>
        <v>89254</v>
      </c>
      <c r="G108" s="37">
        <f t="shared" si="41"/>
        <v>79193</v>
      </c>
      <c r="H108" s="37">
        <f t="shared" si="41"/>
        <v>24901</v>
      </c>
      <c r="I108" s="38">
        <f t="shared" si="41"/>
        <v>193348</v>
      </c>
      <c r="J108" s="36">
        <f t="shared" si="41"/>
        <v>72007</v>
      </c>
      <c r="K108" s="37">
        <f t="shared" si="41"/>
        <v>53546</v>
      </c>
      <c r="L108" s="37">
        <f t="shared" si="41"/>
        <v>31245</v>
      </c>
      <c r="M108" s="38">
        <f t="shared" si="41"/>
        <v>156798</v>
      </c>
      <c r="N108" s="36">
        <f t="shared" si="41"/>
        <v>161261</v>
      </c>
      <c r="O108" s="37">
        <f t="shared" si="41"/>
        <v>132739</v>
      </c>
      <c r="P108" s="37">
        <f t="shared" si="41"/>
        <v>56146</v>
      </c>
      <c r="Q108" s="38">
        <f t="shared" si="41"/>
        <v>350146</v>
      </c>
    </row>
    <row r="109" spans="1:17" s="28" customFormat="1" ht="13.2">
      <c r="A109" s="33" t="s">
        <v>82</v>
      </c>
      <c r="B109" s="34"/>
      <c r="C109" s="34"/>
      <c r="D109" s="34"/>
      <c r="E109" s="34"/>
      <c r="F109" s="36">
        <f t="shared" ref="F109:Q109" si="42">F108-F101</f>
        <v>89254</v>
      </c>
      <c r="G109" s="37">
        <f t="shared" si="42"/>
        <v>79193</v>
      </c>
      <c r="H109" s="37">
        <f t="shared" si="42"/>
        <v>20252</v>
      </c>
      <c r="I109" s="38">
        <f t="shared" si="42"/>
        <v>188699</v>
      </c>
      <c r="J109" s="36">
        <f t="shared" si="42"/>
        <v>72007</v>
      </c>
      <c r="K109" s="37">
        <f t="shared" si="42"/>
        <v>53546</v>
      </c>
      <c r="L109" s="37">
        <f t="shared" si="42"/>
        <v>26701</v>
      </c>
      <c r="M109" s="38">
        <f t="shared" si="42"/>
        <v>152254</v>
      </c>
      <c r="N109" s="36">
        <f t="shared" si="42"/>
        <v>161261</v>
      </c>
      <c r="O109" s="37">
        <f t="shared" si="42"/>
        <v>132739</v>
      </c>
      <c r="P109" s="37">
        <f t="shared" si="42"/>
        <v>46953</v>
      </c>
      <c r="Q109" s="38">
        <f t="shared" si="42"/>
        <v>340953</v>
      </c>
    </row>
  </sheetData>
  <mergeCells count="7">
    <mergeCell ref="A2:Q2"/>
    <mergeCell ref="A3:Q3"/>
    <mergeCell ref="A4:Q4"/>
    <mergeCell ref="A5:Q5"/>
    <mergeCell ref="F7:I7"/>
    <mergeCell ref="J7:M7"/>
    <mergeCell ref="N7:Q7"/>
  </mergeCells>
  <printOptions horizontalCentered="1"/>
  <pageMargins left="0.5" right="0.5" top="0.7" bottom="0.5" header="0.3" footer="0.3"/>
  <pageSetup scale="84" fitToHeight="0" orientation="landscape" r:id="rId1"/>
  <headerFooter>
    <oddFooter>&amp;LInstitutional Research and Reporting&amp;RUpdated: 09/26/2023</oddFooter>
  </headerFooter>
  <rowBreaks count="3" manualBreakCount="3">
    <brk id="72" max="16383" man="1"/>
    <brk id="15" max="16383" man="1"/>
    <brk id="10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D5AEA-2630-42EC-A101-FCCFF80F7202}">
  <dimension ref="A1:Q33"/>
  <sheetViews>
    <sheetView zoomScaleNormal="100" workbookViewId="0"/>
  </sheetViews>
  <sheetFormatPr defaultColWidth="8.88671875" defaultRowHeight="13.8"/>
  <cols>
    <col min="1" max="7" width="8.88671875" style="10"/>
    <col min="8" max="8" width="9.6640625" style="10" bestFit="1" customWidth="1"/>
    <col min="9" max="11" width="8.88671875" style="10"/>
    <col min="12" max="12" width="9.6640625" style="10" bestFit="1" customWidth="1"/>
    <col min="13" max="15" width="8.88671875" style="10"/>
    <col min="16" max="16" width="9.6640625" style="10" bestFit="1" customWidth="1"/>
    <col min="17" max="16384" width="8.88671875" style="10"/>
  </cols>
  <sheetData>
    <row r="1" spans="1:17" s="1" customFormat="1" ht="13.2"/>
    <row r="2" spans="1:17" s="2" customFormat="1" ht="15.6">
      <c r="A2" s="47" t="s">
        <v>90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spans="1:17" s="2" customFormat="1" ht="15.6">
      <c r="A3" s="47" t="s">
        <v>103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</row>
    <row r="4" spans="1:17" s="2" customFormat="1" ht="15.6">
      <c r="A4" s="47" t="s">
        <v>68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</row>
    <row r="5" spans="1:17" s="2" customFormat="1" ht="15.6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s="1" customFormat="1" ht="13.2">
      <c r="A6" s="7"/>
      <c r="B6" s="8"/>
      <c r="C6" s="8"/>
      <c r="D6" s="8"/>
      <c r="E6" s="8"/>
      <c r="F6" s="50" t="s">
        <v>69</v>
      </c>
      <c r="G6" s="48"/>
      <c r="H6" s="48"/>
      <c r="I6" s="49"/>
      <c r="J6" s="50" t="s">
        <v>70</v>
      </c>
      <c r="K6" s="48"/>
      <c r="L6" s="48"/>
      <c r="M6" s="49"/>
      <c r="N6" s="50" t="s">
        <v>5</v>
      </c>
      <c r="O6" s="48"/>
      <c r="P6" s="48"/>
      <c r="Q6" s="49"/>
    </row>
    <row r="7" spans="1:17" s="1" customFormat="1" ht="13.2">
      <c r="A7" s="3"/>
      <c r="B7" s="4"/>
      <c r="C7" s="4"/>
      <c r="D7" s="4"/>
      <c r="E7" s="4"/>
      <c r="F7" s="55" t="s">
        <v>71</v>
      </c>
      <c r="G7" s="52" t="s">
        <v>72</v>
      </c>
      <c r="H7" s="4" t="s">
        <v>84</v>
      </c>
      <c r="I7" s="5" t="s">
        <v>5</v>
      </c>
      <c r="J7" s="3" t="s">
        <v>71</v>
      </c>
      <c r="K7" s="52" t="s">
        <v>72</v>
      </c>
      <c r="L7" s="4" t="s">
        <v>84</v>
      </c>
      <c r="M7" s="5" t="s">
        <v>5</v>
      </c>
      <c r="N7" s="3" t="s">
        <v>71</v>
      </c>
      <c r="O7" s="52" t="s">
        <v>72</v>
      </c>
      <c r="P7" s="4" t="s">
        <v>84</v>
      </c>
      <c r="Q7" s="5" t="s">
        <v>5</v>
      </c>
    </row>
    <row r="8" spans="1:17" s="1" customFormat="1" ht="13.2">
      <c r="A8" s="13" t="s">
        <v>89</v>
      </c>
      <c r="B8" s="14"/>
      <c r="C8" s="14"/>
      <c r="D8" s="14"/>
      <c r="E8" s="39"/>
      <c r="F8" s="15"/>
      <c r="G8" s="16"/>
      <c r="H8" s="16"/>
      <c r="I8" s="17"/>
      <c r="J8" s="15"/>
      <c r="K8" s="16"/>
      <c r="L8" s="16"/>
      <c r="M8" s="17"/>
      <c r="N8" s="15"/>
      <c r="O8" s="16"/>
      <c r="P8" s="16"/>
      <c r="Q8" s="17"/>
    </row>
    <row r="9" spans="1:17" s="1" customFormat="1" ht="13.2">
      <c r="A9" s="19" t="s">
        <v>0</v>
      </c>
      <c r="E9" s="40"/>
      <c r="F9" s="20">
        <v>0</v>
      </c>
      <c r="G9" s="53">
        <v>0</v>
      </c>
      <c r="H9" s="21">
        <v>36</v>
      </c>
      <c r="I9" s="22">
        <f>SUM(F9:H9)</f>
        <v>36</v>
      </c>
      <c r="J9" s="20">
        <v>0</v>
      </c>
      <c r="K9" s="53">
        <v>0</v>
      </c>
      <c r="L9" s="21">
        <v>6</v>
      </c>
      <c r="M9" s="22">
        <f>SUM(J9:L9)</f>
        <v>6</v>
      </c>
      <c r="N9" s="41">
        <v>0</v>
      </c>
      <c r="O9" s="54">
        <v>0</v>
      </c>
      <c r="P9" s="40">
        <v>42</v>
      </c>
      <c r="Q9" s="22">
        <f>SUM(N9:P9)</f>
        <v>42</v>
      </c>
    </row>
    <row r="10" spans="1:17" s="1" customFormat="1" ht="13.2">
      <c r="A10" s="23" t="s">
        <v>83</v>
      </c>
      <c r="B10" s="24"/>
      <c r="C10" s="24"/>
      <c r="D10" s="24"/>
      <c r="E10" s="26"/>
      <c r="F10" s="29">
        <f t="shared" ref="F10:Q10" si="0">SUM(F9:F9)</f>
        <v>0</v>
      </c>
      <c r="G10" s="30">
        <f t="shared" si="0"/>
        <v>0</v>
      </c>
      <c r="H10" s="30">
        <f t="shared" si="0"/>
        <v>36</v>
      </c>
      <c r="I10" s="31">
        <f t="shared" si="0"/>
        <v>36</v>
      </c>
      <c r="J10" s="29">
        <f t="shared" si="0"/>
        <v>0</v>
      </c>
      <c r="K10" s="30">
        <f t="shared" si="0"/>
        <v>0</v>
      </c>
      <c r="L10" s="30">
        <f t="shared" si="0"/>
        <v>6</v>
      </c>
      <c r="M10" s="31">
        <f t="shared" si="0"/>
        <v>6</v>
      </c>
      <c r="N10" s="29">
        <f t="shared" si="0"/>
        <v>0</v>
      </c>
      <c r="O10" s="30">
        <f t="shared" si="0"/>
        <v>0</v>
      </c>
      <c r="P10" s="30">
        <f t="shared" si="0"/>
        <v>42</v>
      </c>
      <c r="Q10" s="31">
        <f t="shared" si="0"/>
        <v>42</v>
      </c>
    </row>
    <row r="11" spans="1:17" s="1" customFormat="1" ht="13.2">
      <c r="A11" s="13" t="s">
        <v>80</v>
      </c>
      <c r="B11" s="14"/>
      <c r="C11" s="14"/>
      <c r="D11" s="14"/>
      <c r="E11" s="39"/>
      <c r="F11" s="15"/>
      <c r="G11" s="16"/>
      <c r="H11" s="16"/>
      <c r="I11" s="17"/>
      <c r="J11" s="15"/>
      <c r="K11" s="16"/>
      <c r="L11" s="16"/>
      <c r="M11" s="17"/>
      <c r="N11" s="15"/>
      <c r="O11" s="16"/>
      <c r="P11" s="16"/>
      <c r="Q11" s="17"/>
    </row>
    <row r="12" spans="1:17" s="1" customFormat="1" ht="13.2">
      <c r="A12" s="19" t="s">
        <v>52</v>
      </c>
      <c r="E12" s="40"/>
      <c r="F12" s="20">
        <v>0</v>
      </c>
      <c r="G12" s="53">
        <v>0</v>
      </c>
      <c r="H12" s="21">
        <v>544</v>
      </c>
      <c r="I12" s="22">
        <f>SUM(F12:H12)</f>
        <v>544</v>
      </c>
      <c r="J12" s="20">
        <v>0</v>
      </c>
      <c r="K12" s="53">
        <v>0</v>
      </c>
      <c r="L12" s="21">
        <v>27</v>
      </c>
      <c r="M12" s="22">
        <f>SUM(J12:L12)</f>
        <v>27</v>
      </c>
      <c r="N12" s="41">
        <v>0</v>
      </c>
      <c r="O12" s="54">
        <v>0</v>
      </c>
      <c r="P12" s="40">
        <v>571</v>
      </c>
      <c r="Q12" s="22">
        <f>SUM(N12:P12)</f>
        <v>571</v>
      </c>
    </row>
    <row r="13" spans="1:17" s="1" customFormat="1" ht="13.2">
      <c r="A13" s="19" t="s">
        <v>53</v>
      </c>
      <c r="E13" s="40"/>
      <c r="F13" s="20">
        <v>0</v>
      </c>
      <c r="G13" s="53">
        <v>246</v>
      </c>
      <c r="H13" s="21">
        <v>126</v>
      </c>
      <c r="I13" s="22">
        <f>SUM(F13:H13)</f>
        <v>372</v>
      </c>
      <c r="J13" s="20">
        <v>0</v>
      </c>
      <c r="K13" s="53">
        <v>69</v>
      </c>
      <c r="L13" s="21">
        <v>21</v>
      </c>
      <c r="M13" s="22">
        <f>SUM(J13:L13)</f>
        <v>90</v>
      </c>
      <c r="N13" s="41">
        <v>0</v>
      </c>
      <c r="O13" s="54">
        <v>315</v>
      </c>
      <c r="P13" s="40">
        <v>147</v>
      </c>
      <c r="Q13" s="22">
        <f t="shared" ref="Q13" si="1">SUM(N13:P13)</f>
        <v>462</v>
      </c>
    </row>
    <row r="14" spans="1:17" s="1" customFormat="1" ht="13.2">
      <c r="A14" s="19" t="s">
        <v>60</v>
      </c>
      <c r="E14" s="40"/>
      <c r="F14" s="20">
        <v>0</v>
      </c>
      <c r="G14" s="53">
        <v>0</v>
      </c>
      <c r="H14" s="21">
        <v>108</v>
      </c>
      <c r="I14" s="22">
        <f>SUM(F14:H14)</f>
        <v>108</v>
      </c>
      <c r="J14" s="20">
        <v>0</v>
      </c>
      <c r="K14" s="53">
        <v>0</v>
      </c>
      <c r="L14" s="21">
        <v>21</v>
      </c>
      <c r="M14" s="22">
        <f>SUM(J14:L14)</f>
        <v>21</v>
      </c>
      <c r="N14" s="41">
        <v>0</v>
      </c>
      <c r="O14" s="54">
        <v>0</v>
      </c>
      <c r="P14" s="40">
        <v>129</v>
      </c>
      <c r="Q14" s="22">
        <f>SUM(N14:P14)</f>
        <v>129</v>
      </c>
    </row>
    <row r="15" spans="1:17" s="1" customFormat="1" ht="13.2">
      <c r="A15" s="19" t="s">
        <v>61</v>
      </c>
      <c r="E15" s="40"/>
      <c r="F15" s="20">
        <v>0</v>
      </c>
      <c r="G15" s="53">
        <v>0</v>
      </c>
      <c r="H15" s="21">
        <v>101</v>
      </c>
      <c r="I15" s="22">
        <f>SUM(F15:H15)</f>
        <v>101</v>
      </c>
      <c r="J15" s="20">
        <v>0</v>
      </c>
      <c r="K15" s="53">
        <v>0</v>
      </c>
      <c r="L15" s="21">
        <v>15</v>
      </c>
      <c r="M15" s="22">
        <f>SUM(J15:L15)</f>
        <v>15</v>
      </c>
      <c r="N15" s="41">
        <v>0</v>
      </c>
      <c r="O15" s="54">
        <v>0</v>
      </c>
      <c r="P15" s="40">
        <v>116</v>
      </c>
      <c r="Q15" s="22">
        <f>SUM(N15:P15)</f>
        <v>116</v>
      </c>
    </row>
    <row r="16" spans="1:17" s="1" customFormat="1" ht="13.2">
      <c r="A16" s="19" t="s">
        <v>63</v>
      </c>
      <c r="E16" s="40"/>
      <c r="F16" s="20">
        <v>36</v>
      </c>
      <c r="G16" s="53">
        <v>322</v>
      </c>
      <c r="H16" s="21">
        <v>1176</v>
      </c>
      <c r="I16" s="22">
        <f>SUM(F16:H16)</f>
        <v>1534</v>
      </c>
      <c r="J16" s="20">
        <v>3</v>
      </c>
      <c r="K16" s="53">
        <v>0</v>
      </c>
      <c r="L16" s="21">
        <v>39</v>
      </c>
      <c r="M16" s="22">
        <f>SUM(J16:L16)</f>
        <v>42</v>
      </c>
      <c r="N16" s="41">
        <v>39</v>
      </c>
      <c r="O16" s="54">
        <v>322</v>
      </c>
      <c r="P16" s="40">
        <v>1215</v>
      </c>
      <c r="Q16" s="22">
        <f>SUM(N16:P16)</f>
        <v>1576</v>
      </c>
    </row>
    <row r="17" spans="1:17" s="1" customFormat="1" ht="13.2">
      <c r="A17" s="23" t="s">
        <v>83</v>
      </c>
      <c r="B17" s="24"/>
      <c r="C17" s="24"/>
      <c r="D17" s="24"/>
      <c r="E17" s="26"/>
      <c r="F17" s="29">
        <f>SUM(F12:F16)</f>
        <v>36</v>
      </c>
      <c r="G17" s="30">
        <f>SUM(G12:G16)</f>
        <v>568</v>
      </c>
      <c r="H17" s="30">
        <f t="shared" ref="H17" si="2">SUM(H12:H16)</f>
        <v>2055</v>
      </c>
      <c r="I17" s="31">
        <f>SUM(I12:I16)</f>
        <v>2659</v>
      </c>
      <c r="J17" s="29">
        <f t="shared" ref="J17:O17" si="3">SUM(J12:J16)</f>
        <v>3</v>
      </c>
      <c r="K17" s="30">
        <f t="shared" si="3"/>
        <v>69</v>
      </c>
      <c r="L17" s="30">
        <f t="shared" si="3"/>
        <v>123</v>
      </c>
      <c r="M17" s="31">
        <f t="shared" si="3"/>
        <v>195</v>
      </c>
      <c r="N17" s="29">
        <f t="shared" si="3"/>
        <v>39</v>
      </c>
      <c r="O17" s="30">
        <f t="shared" si="3"/>
        <v>637</v>
      </c>
      <c r="P17" s="30">
        <f>SUM(P12:P16)</f>
        <v>2178</v>
      </c>
      <c r="Q17" s="31">
        <f>SUM(Q12:Q16)</f>
        <v>2854</v>
      </c>
    </row>
    <row r="18" spans="1:17" s="1" customFormat="1" ht="13.2">
      <c r="A18" s="13" t="s">
        <v>75</v>
      </c>
      <c r="B18" s="14"/>
      <c r="C18" s="14"/>
      <c r="D18" s="14"/>
      <c r="E18" s="39"/>
      <c r="F18" s="15"/>
      <c r="G18" s="16"/>
      <c r="H18" s="16"/>
      <c r="I18" s="17"/>
      <c r="J18" s="15"/>
      <c r="K18" s="16"/>
      <c r="L18" s="16"/>
      <c r="M18" s="17"/>
      <c r="N18" s="15"/>
      <c r="O18" s="16"/>
      <c r="P18" s="16"/>
      <c r="Q18" s="17"/>
    </row>
    <row r="19" spans="1:17" s="1" customFormat="1" ht="13.2">
      <c r="A19" s="19" t="s">
        <v>17</v>
      </c>
      <c r="E19" s="40"/>
      <c r="F19" s="20">
        <v>0</v>
      </c>
      <c r="G19" s="53">
        <v>0</v>
      </c>
      <c r="H19" s="21">
        <v>337</v>
      </c>
      <c r="I19" s="22">
        <f>SUM(F19:H19)</f>
        <v>337</v>
      </c>
      <c r="J19" s="20">
        <v>0</v>
      </c>
      <c r="K19" s="53">
        <v>0</v>
      </c>
      <c r="L19" s="21">
        <v>35</v>
      </c>
      <c r="M19" s="22">
        <f>SUM(J19:L19)</f>
        <v>35</v>
      </c>
      <c r="N19" s="41">
        <v>0</v>
      </c>
      <c r="O19" s="54">
        <v>0</v>
      </c>
      <c r="P19" s="40">
        <v>372</v>
      </c>
      <c r="Q19" s="22">
        <f>SUM(N19:P19)</f>
        <v>372</v>
      </c>
    </row>
    <row r="20" spans="1:17" s="1" customFormat="1" ht="13.2">
      <c r="A20" s="19" t="s">
        <v>19</v>
      </c>
      <c r="E20" s="40"/>
      <c r="F20" s="20">
        <v>0</v>
      </c>
      <c r="G20" s="53">
        <v>231</v>
      </c>
      <c r="H20" s="21">
        <v>9</v>
      </c>
      <c r="I20" s="22">
        <f>SUM(F20:H20)</f>
        <v>240</v>
      </c>
      <c r="J20" s="20">
        <v>0</v>
      </c>
      <c r="K20" s="53">
        <v>0</v>
      </c>
      <c r="L20" s="21">
        <v>18</v>
      </c>
      <c r="M20" s="22">
        <f>SUM(J20:L20)</f>
        <v>18</v>
      </c>
      <c r="N20" s="41">
        <v>0</v>
      </c>
      <c r="O20" s="54">
        <v>231</v>
      </c>
      <c r="P20" s="40">
        <v>27</v>
      </c>
      <c r="Q20" s="22">
        <f>SUM(N20:P20)</f>
        <v>258</v>
      </c>
    </row>
    <row r="21" spans="1:17" s="1" customFormat="1" ht="13.2">
      <c r="A21" s="23" t="s">
        <v>83</v>
      </c>
      <c r="B21" s="24"/>
      <c r="C21" s="24"/>
      <c r="D21" s="24"/>
      <c r="E21" s="26"/>
      <c r="F21" s="29">
        <f>SUM(F19:F20)</f>
        <v>0</v>
      </c>
      <c r="G21" s="30">
        <f>SUM(G19:G20)</f>
        <v>231</v>
      </c>
      <c r="H21" s="30">
        <f>SUM(H19:H20)</f>
        <v>346</v>
      </c>
      <c r="I21" s="31">
        <f>SUM(I19:I20)</f>
        <v>577</v>
      </c>
      <c r="J21" s="29">
        <f>SUM(J19:J20)</f>
        <v>0</v>
      </c>
      <c r="K21" s="30">
        <v>0</v>
      </c>
      <c r="L21" s="30">
        <f>SUM(L19:L20)</f>
        <v>53</v>
      </c>
      <c r="M21" s="31">
        <f>SUM(M19:M20)</f>
        <v>53</v>
      </c>
      <c r="N21" s="29">
        <f>SUM(N19:N20)</f>
        <v>0</v>
      </c>
      <c r="O21" s="29">
        <f>SUM(O19:O20)</f>
        <v>231</v>
      </c>
      <c r="P21" s="30">
        <f>SUM(P19:P20)</f>
        <v>399</v>
      </c>
      <c r="Q21" s="31">
        <f>SUM(Q19:Q20)</f>
        <v>630</v>
      </c>
    </row>
    <row r="22" spans="1:17" s="1" customFormat="1" ht="13.2">
      <c r="A22" s="13" t="s">
        <v>20</v>
      </c>
      <c r="B22" s="14"/>
      <c r="C22" s="14"/>
      <c r="D22" s="14"/>
      <c r="E22" s="39"/>
      <c r="F22" s="15"/>
      <c r="G22" s="16"/>
      <c r="H22" s="16"/>
      <c r="I22" s="17"/>
      <c r="J22" s="15"/>
      <c r="K22" s="16"/>
      <c r="L22" s="16"/>
      <c r="M22" s="17"/>
      <c r="N22" s="15"/>
      <c r="O22" s="16"/>
      <c r="P22" s="16"/>
      <c r="Q22" s="17"/>
    </row>
    <row r="23" spans="1:17" s="1" customFormat="1" ht="13.2">
      <c r="A23" s="19" t="s">
        <v>25</v>
      </c>
      <c r="E23" s="40"/>
      <c r="F23" s="20">
        <v>0</v>
      </c>
      <c r="G23" s="53">
        <v>66</v>
      </c>
      <c r="H23" s="21">
        <v>83</v>
      </c>
      <c r="I23" s="22">
        <f>SUM(F23:H23)</f>
        <v>149</v>
      </c>
      <c r="J23" s="20">
        <v>0</v>
      </c>
      <c r="K23" s="53">
        <v>21</v>
      </c>
      <c r="L23" s="21">
        <v>97</v>
      </c>
      <c r="M23" s="22">
        <f>SUM(J23:L23)</f>
        <v>118</v>
      </c>
      <c r="N23" s="41">
        <v>0</v>
      </c>
      <c r="O23" s="54">
        <v>87</v>
      </c>
      <c r="P23" s="40">
        <v>180</v>
      </c>
      <c r="Q23" s="22">
        <f>SUM(N23:P23)</f>
        <v>267</v>
      </c>
    </row>
    <row r="24" spans="1:17" s="1" customFormat="1" ht="13.2">
      <c r="A24" s="23" t="s">
        <v>83</v>
      </c>
      <c r="B24" s="24"/>
      <c r="C24" s="24"/>
      <c r="D24" s="24"/>
      <c r="E24" s="26"/>
      <c r="F24" s="29">
        <f>SUM(F22:F23)</f>
        <v>0</v>
      </c>
      <c r="G24" s="30">
        <f>SUM(G22:G23)</f>
        <v>66</v>
      </c>
      <c r="H24" s="30">
        <f>SUM(H22:H23)</f>
        <v>83</v>
      </c>
      <c r="I24" s="31">
        <f>SUM(I22:I23)</f>
        <v>149</v>
      </c>
      <c r="J24" s="29">
        <f>SUM(J22:J23)</f>
        <v>0</v>
      </c>
      <c r="K24" s="30">
        <f>SUM(K22:K23)</f>
        <v>21</v>
      </c>
      <c r="L24" s="30">
        <f>SUM(L22:L23)</f>
        <v>97</v>
      </c>
      <c r="M24" s="31">
        <f>SUM(M23)</f>
        <v>118</v>
      </c>
      <c r="N24" s="29">
        <f>SUM(N22:N23)</f>
        <v>0</v>
      </c>
      <c r="O24" s="30">
        <f>SUM(O22:O23)</f>
        <v>87</v>
      </c>
      <c r="P24" s="30">
        <f>SUM(P22:P23)</f>
        <v>180</v>
      </c>
      <c r="Q24" s="31">
        <f>SUM(Q23)</f>
        <v>267</v>
      </c>
    </row>
    <row r="25" spans="1:17" s="1" customFormat="1" ht="13.2">
      <c r="A25" s="13" t="s">
        <v>92</v>
      </c>
      <c r="B25" s="28"/>
      <c r="E25" s="40"/>
      <c r="F25" s="43"/>
      <c r="G25" s="44"/>
      <c r="H25" s="44"/>
      <c r="I25" s="45"/>
      <c r="J25" s="43"/>
      <c r="K25" s="44"/>
      <c r="L25" s="44"/>
      <c r="M25" s="45"/>
      <c r="N25" s="43"/>
      <c r="O25" s="44"/>
      <c r="P25" s="44"/>
      <c r="Q25" s="45"/>
    </row>
    <row r="26" spans="1:17" s="1" customFormat="1" ht="13.2">
      <c r="A26" s="19" t="s">
        <v>92</v>
      </c>
      <c r="E26" s="40"/>
      <c r="F26" s="20">
        <v>0</v>
      </c>
      <c r="G26" s="53">
        <v>322</v>
      </c>
      <c r="H26" s="21">
        <v>0</v>
      </c>
      <c r="I26" s="22">
        <f>SUM(F26:H26)</f>
        <v>322</v>
      </c>
      <c r="J26" s="20">
        <v>0</v>
      </c>
      <c r="K26" s="53">
        <v>32</v>
      </c>
      <c r="L26" s="21">
        <v>0</v>
      </c>
      <c r="M26" s="22">
        <f>SUM(J26:L26)</f>
        <v>32</v>
      </c>
      <c r="N26" s="41">
        <v>0</v>
      </c>
      <c r="O26" s="54">
        <v>354</v>
      </c>
      <c r="P26" s="40">
        <v>0</v>
      </c>
      <c r="Q26" s="22">
        <f>SUM(N26:P26)</f>
        <v>354</v>
      </c>
    </row>
    <row r="27" spans="1:17" s="1" customFormat="1" ht="13.2">
      <c r="A27" s="23" t="s">
        <v>83</v>
      </c>
      <c r="E27" s="40"/>
      <c r="F27" s="29">
        <f>SUM(F25:F26)</f>
        <v>0</v>
      </c>
      <c r="G27" s="30">
        <f>SUM(G25:G26)</f>
        <v>322</v>
      </c>
      <c r="H27" s="30">
        <f>SUM(H25:H26)</f>
        <v>0</v>
      </c>
      <c r="I27" s="30">
        <f>SUM(I25:I26)</f>
        <v>322</v>
      </c>
      <c r="J27" s="29">
        <f>SUM(J25:J26)</f>
        <v>0</v>
      </c>
      <c r="K27" s="30">
        <f>SUM(K25:K26)</f>
        <v>32</v>
      </c>
      <c r="L27" s="30">
        <f>SUM(L25:L26)</f>
        <v>0</v>
      </c>
      <c r="M27" s="30">
        <f>SUM(M26)</f>
        <v>32</v>
      </c>
      <c r="N27" s="29">
        <f>SUM(N25:N26)</f>
        <v>0</v>
      </c>
      <c r="O27" s="30">
        <f>SUM(O25:O26)</f>
        <v>354</v>
      </c>
      <c r="P27" s="30">
        <f>SUM(P25:P26)</f>
        <v>0</v>
      </c>
      <c r="Q27" s="31">
        <f>SUM(Q26)</f>
        <v>354</v>
      </c>
    </row>
    <row r="28" spans="1:17" s="1" customFormat="1" ht="13.2">
      <c r="A28" s="13" t="s">
        <v>36</v>
      </c>
      <c r="B28" s="14"/>
      <c r="C28" s="14"/>
      <c r="D28" s="14"/>
      <c r="E28" s="39"/>
      <c r="F28" s="41"/>
      <c r="G28" s="54"/>
      <c r="H28" s="40"/>
      <c r="I28" s="22"/>
      <c r="J28" s="41"/>
      <c r="K28" s="54"/>
      <c r="L28" s="40"/>
      <c r="M28" s="22"/>
      <c r="N28" s="41"/>
      <c r="O28" s="54"/>
      <c r="P28" s="40"/>
      <c r="Q28" s="22"/>
    </row>
    <row r="29" spans="1:17" s="1" customFormat="1" ht="13.2">
      <c r="A29" s="19" t="s">
        <v>65</v>
      </c>
      <c r="E29" s="40"/>
      <c r="F29" s="20">
        <v>0</v>
      </c>
      <c r="G29" s="53">
        <v>0</v>
      </c>
      <c r="H29" s="21">
        <v>46</v>
      </c>
      <c r="I29" s="22">
        <f>SUM(F29:H29)</f>
        <v>46</v>
      </c>
      <c r="J29" s="20">
        <v>0</v>
      </c>
      <c r="K29" s="53">
        <v>0</v>
      </c>
      <c r="L29" s="21">
        <v>3</v>
      </c>
      <c r="M29" s="22">
        <f>SUM(J29:L29)</f>
        <v>3</v>
      </c>
      <c r="N29" s="41">
        <v>0</v>
      </c>
      <c r="O29" s="54">
        <v>0</v>
      </c>
      <c r="P29" s="40">
        <v>49</v>
      </c>
      <c r="Q29" s="22">
        <f>SUM(N29:P29)</f>
        <v>49</v>
      </c>
    </row>
    <row r="30" spans="1:17" s="1" customFormat="1" ht="13.2">
      <c r="A30" s="23" t="s">
        <v>83</v>
      </c>
      <c r="B30" s="24"/>
      <c r="C30" s="24"/>
      <c r="D30" s="24"/>
      <c r="E30" s="26"/>
      <c r="F30" s="29">
        <f>SUM(F28:F29)</f>
        <v>0</v>
      </c>
      <c r="G30" s="30">
        <f>SUM(G28:G29)</f>
        <v>0</v>
      </c>
      <c r="H30" s="30">
        <f>SUM(H28:H29)</f>
        <v>46</v>
      </c>
      <c r="I30" s="31">
        <f>SUM(I28:I29)</f>
        <v>46</v>
      </c>
      <c r="J30" s="29">
        <f>SUM(J28:J29)</f>
        <v>0</v>
      </c>
      <c r="K30" s="30">
        <f>SUM(K28:K29)</f>
        <v>0</v>
      </c>
      <c r="L30" s="30">
        <f>SUM(L28:L29)</f>
        <v>3</v>
      </c>
      <c r="M30" s="31">
        <f>SUM(M29)</f>
        <v>3</v>
      </c>
      <c r="N30" s="29">
        <f>SUM(N28:N29)</f>
        <v>0</v>
      </c>
      <c r="O30" s="30">
        <f>SUM(O28:O29)</f>
        <v>0</v>
      </c>
      <c r="P30" s="30">
        <f>SUM(P28:P29)</f>
        <v>49</v>
      </c>
      <c r="Q30" s="31">
        <f>SUM(Q29)</f>
        <v>49</v>
      </c>
    </row>
    <row r="31" spans="1:17" s="1" customFormat="1" ht="13.2">
      <c r="A31" s="33" t="s">
        <v>5</v>
      </c>
      <c r="B31" s="34"/>
      <c r="C31" s="34"/>
      <c r="D31" s="34"/>
      <c r="E31" s="37"/>
      <c r="F31" s="36">
        <f>SUM(F10,F21,F24,F30,F17,F27)</f>
        <v>36</v>
      </c>
      <c r="G31" s="36">
        <f>SUM(G10,G21,G24,G30,G17,G27)</f>
        <v>1187</v>
      </c>
      <c r="H31" s="36">
        <f>SUM(H10,H21,H24,H30,H17,H27)</f>
        <v>2566</v>
      </c>
      <c r="I31" s="36">
        <f>SUM(I10,I21,I24,I30,I17,I27)</f>
        <v>3789</v>
      </c>
      <c r="J31" s="36">
        <f>SUM(J10,J21,J24,J30,J17,J27)</f>
        <v>3</v>
      </c>
      <c r="K31" s="36">
        <f>SUM(K10,K21,K24,K30,K17,K27)</f>
        <v>122</v>
      </c>
      <c r="L31" s="36">
        <f>SUM(L10,L21,L24,L30,L17,L27)</f>
        <v>282</v>
      </c>
      <c r="M31" s="36">
        <f>SUM(M10,M21,M24,M30,M17,M27)</f>
        <v>407</v>
      </c>
      <c r="N31" s="36">
        <f>SUM(N10,N21,N24,N30,N17,N27)</f>
        <v>39</v>
      </c>
      <c r="O31" s="36">
        <f>SUM(O10,O21,O24,O30,O17,O27)</f>
        <v>1309</v>
      </c>
      <c r="P31" s="36">
        <f>SUM(P10,P21,P24,P30,P17,P27)</f>
        <v>2848</v>
      </c>
      <c r="Q31" s="46">
        <f>SUM(Q10,Q21,Q24,Q30,Q17,Q27)</f>
        <v>4196</v>
      </c>
    </row>
    <row r="32" spans="1:17" s="1" customFormat="1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</row>
    <row r="33" spans="1:17" s="1" customFormat="1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</row>
  </sheetData>
  <mergeCells count="6">
    <mergeCell ref="A2:Q2"/>
    <mergeCell ref="A3:Q3"/>
    <mergeCell ref="A4:Q4"/>
    <mergeCell ref="J6:M6"/>
    <mergeCell ref="N6:Q6"/>
    <mergeCell ref="F6:I6"/>
  </mergeCells>
  <printOptions horizontalCentered="1"/>
  <pageMargins left="0.5" right="0.5" top="0.7" bottom="0.5" header="0.3" footer="0.3"/>
  <pageSetup orientation="landscape" r:id="rId1"/>
  <headerFooter>
    <oddFooter>&amp;LInstitutional Research and Reporting&amp;RUpdated: 09/26/2023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NOC</vt:lpstr>
      <vt:lpstr>Tulsa</vt:lpstr>
      <vt:lpstr>NOC!Print_Titles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Yang, Kellianne E.</dc:creator>
  <cp:lastModifiedBy>Carter, AJ</cp:lastModifiedBy>
  <cp:lastPrinted>2023-09-27T20:52:26Z</cp:lastPrinted>
  <dcterms:created xsi:type="dcterms:W3CDTF">2023-09-25T21:27:32Z</dcterms:created>
  <dcterms:modified xsi:type="dcterms:W3CDTF">2025-03-12T21:17:37Z</dcterms:modified>
</cp:coreProperties>
</file>