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R\Students\Credit Hours - Courses\Summaries - SCH Tables\Fall\Fall 2024\"/>
    </mc:Choice>
  </mc:AlternateContent>
  <xr:revisionPtr revIDLastSave="0" documentId="8_{899361EE-85B3-494C-8718-D16402F2A5C8}" xr6:coauthVersionLast="47" xr6:coauthVersionMax="47" xr10:uidLastSave="{00000000-0000-0000-0000-000000000000}"/>
  <bookViews>
    <workbookView xWindow="28680" yWindow="1545" windowWidth="29040" windowHeight="15840" xr2:uid="{CEF116BD-2A5F-4C36-BEAA-F7BF9EBBFF07}"/>
  </bookViews>
  <sheets>
    <sheet name="NOC" sheetId="2" r:id="rId1"/>
    <sheet name="Tulsa" sheetId="3" r:id="rId2"/>
  </sheets>
  <definedNames>
    <definedName name="_xlnm.Print_Titles" localSheetId="0">NOC!$1:$8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3" l="1"/>
  <c r="N30" i="3"/>
  <c r="L30" i="3"/>
  <c r="J30" i="3"/>
  <c r="K30" i="3"/>
  <c r="I30" i="3"/>
  <c r="H30" i="3"/>
  <c r="G30" i="3"/>
  <c r="F30" i="3"/>
  <c r="M27" i="3"/>
  <c r="L27" i="3"/>
  <c r="J27" i="3"/>
  <c r="I27" i="3"/>
  <c r="G27" i="3"/>
  <c r="F27" i="3"/>
  <c r="N26" i="3"/>
  <c r="N27" i="3" s="1"/>
  <c r="K26" i="3"/>
  <c r="K27" i="3" s="1"/>
  <c r="H26" i="3"/>
  <c r="H27" i="3" s="1"/>
  <c r="H9" i="3"/>
  <c r="N9" i="3"/>
  <c r="K9" i="3"/>
  <c r="K10" i="3" s="1"/>
  <c r="I83" i="2"/>
  <c r="I94" i="2"/>
  <c r="Q65" i="2"/>
  <c r="M65" i="2"/>
  <c r="I65" i="2"/>
  <c r="O67" i="2"/>
  <c r="I10" i="2"/>
  <c r="M10" i="2"/>
  <c r="I11" i="2"/>
  <c r="M11" i="2"/>
  <c r="I12" i="2"/>
  <c r="M12" i="2"/>
  <c r="I13" i="2"/>
  <c r="M13" i="2"/>
  <c r="I14" i="2"/>
  <c r="M14" i="2"/>
  <c r="Q10" i="2"/>
  <c r="Q11" i="2"/>
  <c r="Q12" i="2"/>
  <c r="Q13" i="2"/>
  <c r="Q14" i="2"/>
  <c r="F47" i="2"/>
  <c r="Q95" i="2"/>
  <c r="M95" i="2"/>
  <c r="I95" i="2"/>
  <c r="J17" i="3"/>
  <c r="I17" i="3"/>
  <c r="G17" i="3"/>
  <c r="F17" i="3"/>
  <c r="J25" i="3"/>
  <c r="I25" i="3"/>
  <c r="G25" i="3"/>
  <c r="F25" i="3"/>
  <c r="J22" i="3"/>
  <c r="I22" i="3"/>
  <c r="G22" i="3"/>
  <c r="F22" i="3"/>
  <c r="J10" i="3"/>
  <c r="I10" i="3"/>
  <c r="G10" i="3"/>
  <c r="F10" i="3"/>
  <c r="M25" i="3"/>
  <c r="M10" i="3"/>
  <c r="L10" i="3"/>
  <c r="K16" i="3"/>
  <c r="K15" i="3"/>
  <c r="K14" i="3"/>
  <c r="K13" i="3"/>
  <c r="K12" i="3"/>
  <c r="K29" i="3"/>
  <c r="K24" i="3"/>
  <c r="K21" i="3"/>
  <c r="K20" i="3"/>
  <c r="K19" i="3"/>
  <c r="H16" i="3"/>
  <c r="H15" i="3"/>
  <c r="H14" i="3"/>
  <c r="H13" i="3"/>
  <c r="H12" i="3"/>
  <c r="H29" i="3"/>
  <c r="H24" i="3"/>
  <c r="H21" i="3"/>
  <c r="H20" i="3"/>
  <c r="H19" i="3"/>
  <c r="G47" i="2"/>
  <c r="H47" i="2"/>
  <c r="J47" i="2"/>
  <c r="K47" i="2"/>
  <c r="L47" i="2"/>
  <c r="N47" i="2"/>
  <c r="O47" i="2"/>
  <c r="P47" i="2"/>
  <c r="P67" i="2"/>
  <c r="N67" i="2"/>
  <c r="L67" i="2"/>
  <c r="K67" i="2"/>
  <c r="J67" i="2"/>
  <c r="H67" i="2"/>
  <c r="G67" i="2"/>
  <c r="F67" i="2"/>
  <c r="P107" i="2"/>
  <c r="O107" i="2"/>
  <c r="N107" i="2"/>
  <c r="L107" i="2"/>
  <c r="K107" i="2"/>
  <c r="J107" i="2"/>
  <c r="H107" i="2"/>
  <c r="G107" i="2"/>
  <c r="F107" i="2"/>
  <c r="P100" i="2"/>
  <c r="O100" i="2"/>
  <c r="N100" i="2"/>
  <c r="L100" i="2"/>
  <c r="K100" i="2"/>
  <c r="J100" i="2"/>
  <c r="H100" i="2"/>
  <c r="G100" i="2"/>
  <c r="F100" i="2"/>
  <c r="P94" i="2"/>
  <c r="O94" i="2"/>
  <c r="N94" i="2"/>
  <c r="L94" i="2"/>
  <c r="K94" i="2"/>
  <c r="J94" i="2"/>
  <c r="H94" i="2"/>
  <c r="G94" i="2"/>
  <c r="F94" i="2"/>
  <c r="P83" i="2"/>
  <c r="O83" i="2"/>
  <c r="N83" i="2"/>
  <c r="L83" i="2"/>
  <c r="K83" i="2"/>
  <c r="J83" i="2"/>
  <c r="H83" i="2"/>
  <c r="G83" i="2"/>
  <c r="F83" i="2"/>
  <c r="P72" i="2"/>
  <c r="O72" i="2"/>
  <c r="N72" i="2"/>
  <c r="L72" i="2"/>
  <c r="K72" i="2"/>
  <c r="J72" i="2"/>
  <c r="H72" i="2"/>
  <c r="G72" i="2"/>
  <c r="F72" i="2"/>
  <c r="P62" i="2"/>
  <c r="O62" i="2"/>
  <c r="N62" i="2"/>
  <c r="L62" i="2"/>
  <c r="K62" i="2"/>
  <c r="J62" i="2"/>
  <c r="H62" i="2"/>
  <c r="G62" i="2"/>
  <c r="F62" i="2"/>
  <c r="P52" i="2"/>
  <c r="O52" i="2"/>
  <c r="N52" i="2"/>
  <c r="L52" i="2"/>
  <c r="K52" i="2"/>
  <c r="J52" i="2"/>
  <c r="H52" i="2"/>
  <c r="G52" i="2"/>
  <c r="F52" i="2"/>
  <c r="Q51" i="2"/>
  <c r="M51" i="2"/>
  <c r="I51" i="2"/>
  <c r="Q50" i="2"/>
  <c r="M50" i="2"/>
  <c r="I50" i="2"/>
  <c r="Q49" i="2"/>
  <c r="M49" i="2"/>
  <c r="I49" i="2"/>
  <c r="P15" i="2"/>
  <c r="O15" i="2"/>
  <c r="N15" i="2"/>
  <c r="L15" i="2"/>
  <c r="K15" i="2"/>
  <c r="J15" i="2"/>
  <c r="H15" i="2"/>
  <c r="G15" i="2"/>
  <c r="F15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08" i="2"/>
  <c r="Q106" i="2"/>
  <c r="Q105" i="2"/>
  <c r="Q104" i="2"/>
  <c r="Q102" i="2"/>
  <c r="Q101" i="2"/>
  <c r="Q99" i="2"/>
  <c r="Q98" i="2"/>
  <c r="Q96" i="2"/>
  <c r="Q93" i="2"/>
  <c r="Q92" i="2"/>
  <c r="Q91" i="2"/>
  <c r="Q90" i="2"/>
  <c r="Q89" i="2"/>
  <c r="Q88" i="2"/>
  <c r="Q87" i="2"/>
  <c r="Q86" i="2"/>
  <c r="Q85" i="2"/>
  <c r="Q82" i="2"/>
  <c r="Q81" i="2"/>
  <c r="Q80" i="2"/>
  <c r="Q79" i="2"/>
  <c r="Q78" i="2"/>
  <c r="Q77" i="2"/>
  <c r="Q76" i="2"/>
  <c r="Q75" i="2"/>
  <c r="Q74" i="2"/>
  <c r="Q71" i="2"/>
  <c r="Q70" i="2"/>
  <c r="Q69" i="2"/>
  <c r="Q66" i="2"/>
  <c r="Q64" i="2"/>
  <c r="Q61" i="2"/>
  <c r="Q60" i="2"/>
  <c r="Q59" i="2"/>
  <c r="Q58" i="2"/>
  <c r="Q57" i="2"/>
  <c r="Q56" i="2"/>
  <c r="Q55" i="2"/>
  <c r="Q54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08" i="2"/>
  <c r="M106" i="2"/>
  <c r="M105" i="2"/>
  <c r="M104" i="2"/>
  <c r="M102" i="2"/>
  <c r="M101" i="2"/>
  <c r="M99" i="2"/>
  <c r="M98" i="2"/>
  <c r="M96" i="2"/>
  <c r="M93" i="2"/>
  <c r="M92" i="2"/>
  <c r="M91" i="2"/>
  <c r="M90" i="2"/>
  <c r="M89" i="2"/>
  <c r="M88" i="2"/>
  <c r="M87" i="2"/>
  <c r="M86" i="2"/>
  <c r="M85" i="2"/>
  <c r="M82" i="2"/>
  <c r="M81" i="2"/>
  <c r="M80" i="2"/>
  <c r="M79" i="2"/>
  <c r="M78" i="2"/>
  <c r="M77" i="2"/>
  <c r="M76" i="2"/>
  <c r="M75" i="2"/>
  <c r="M74" i="2"/>
  <c r="M71" i="2"/>
  <c r="M70" i="2"/>
  <c r="M69" i="2"/>
  <c r="M66" i="2"/>
  <c r="M64" i="2"/>
  <c r="M61" i="2"/>
  <c r="M60" i="2"/>
  <c r="M59" i="2"/>
  <c r="M58" i="2"/>
  <c r="M57" i="2"/>
  <c r="M56" i="2"/>
  <c r="M55" i="2"/>
  <c r="M54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08" i="2"/>
  <c r="I106" i="2"/>
  <c r="I105" i="2"/>
  <c r="I104" i="2"/>
  <c r="I102" i="2"/>
  <c r="I101" i="2"/>
  <c r="I99" i="2"/>
  <c r="I98" i="2"/>
  <c r="I96" i="2"/>
  <c r="I93" i="2"/>
  <c r="I92" i="2"/>
  <c r="I91" i="2"/>
  <c r="I90" i="2"/>
  <c r="I89" i="2"/>
  <c r="I88" i="2"/>
  <c r="I87" i="2"/>
  <c r="I86" i="2"/>
  <c r="I85" i="2"/>
  <c r="I82" i="2"/>
  <c r="I81" i="2"/>
  <c r="I80" i="2"/>
  <c r="I79" i="2"/>
  <c r="I78" i="2"/>
  <c r="I77" i="2"/>
  <c r="I76" i="2"/>
  <c r="I75" i="2"/>
  <c r="I74" i="2"/>
  <c r="I71" i="2"/>
  <c r="I70" i="2"/>
  <c r="I69" i="2"/>
  <c r="I66" i="2"/>
  <c r="I64" i="2"/>
  <c r="I61" i="2"/>
  <c r="I60" i="2"/>
  <c r="I59" i="2"/>
  <c r="I58" i="2"/>
  <c r="I57" i="2"/>
  <c r="I56" i="2"/>
  <c r="I55" i="2"/>
  <c r="I54" i="2"/>
  <c r="L22" i="3" l="1"/>
  <c r="M17" i="3"/>
  <c r="H25" i="3"/>
  <c r="F109" i="2"/>
  <c r="F110" i="2" s="1"/>
  <c r="I67" i="2"/>
  <c r="K22" i="3"/>
  <c r="L25" i="3"/>
  <c r="H22" i="3"/>
  <c r="K25" i="3"/>
  <c r="L17" i="3"/>
  <c r="H17" i="3"/>
  <c r="K17" i="3"/>
  <c r="M100" i="2"/>
  <c r="I52" i="2"/>
  <c r="I72" i="2"/>
  <c r="Q67" i="2"/>
  <c r="Q107" i="2"/>
  <c r="G109" i="2"/>
  <c r="G110" i="2" s="1"/>
  <c r="H109" i="2"/>
  <c r="H110" i="2" s="1"/>
  <c r="M107" i="2"/>
  <c r="J109" i="2"/>
  <c r="J110" i="2" s="1"/>
  <c r="I62" i="2"/>
  <c r="I100" i="2"/>
  <c r="Q72" i="2"/>
  <c r="M67" i="2"/>
  <c r="Q83" i="2"/>
  <c r="I107" i="2"/>
  <c r="M72" i="2"/>
  <c r="M94" i="2"/>
  <c r="N109" i="2"/>
  <c r="N110" i="2" s="1"/>
  <c r="M47" i="2"/>
  <c r="O109" i="2"/>
  <c r="O110" i="2" s="1"/>
  <c r="P109" i="2"/>
  <c r="P110" i="2" s="1"/>
  <c r="L109" i="2"/>
  <c r="L110" i="2" s="1"/>
  <c r="K109" i="2"/>
  <c r="K110" i="2" s="1"/>
  <c r="Q62" i="2"/>
  <c r="Q100" i="2"/>
  <c r="M52" i="2"/>
  <c r="Q52" i="2"/>
  <c r="I47" i="2"/>
  <c r="Q47" i="2"/>
  <c r="M83" i="2"/>
  <c r="M62" i="2"/>
  <c r="Q94" i="2"/>
  <c r="M22" i="3"/>
  <c r="H10" i="3"/>
  <c r="M15" i="2"/>
  <c r="N14" i="3"/>
  <c r="N15" i="3"/>
  <c r="N16" i="3"/>
  <c r="N21" i="3"/>
  <c r="N29" i="3"/>
  <c r="N12" i="3"/>
  <c r="N13" i="3"/>
  <c r="N19" i="3"/>
  <c r="N20" i="3"/>
  <c r="N24" i="3"/>
  <c r="I15" i="2"/>
  <c r="Q15" i="2"/>
  <c r="Q109" i="2" l="1"/>
  <c r="Q110" i="2" s="1"/>
  <c r="N17" i="3"/>
  <c r="M109" i="2"/>
  <c r="M110" i="2" s="1"/>
  <c r="I109" i="2"/>
  <c r="I110" i="2" s="1"/>
  <c r="N25" i="3"/>
  <c r="N22" i="3"/>
  <c r="N10" i="3"/>
</calcChain>
</file>

<file path=xl/sharedStrings.xml><?xml version="1.0" encoding="utf-8"?>
<sst xmlns="http://schemas.openxmlformats.org/spreadsheetml/2006/main" count="159" uniqueCount="106">
  <si>
    <t>Architecture</t>
  </si>
  <si>
    <t>Construction Science</t>
  </si>
  <si>
    <t>Gibbs College of Architecture</t>
  </si>
  <si>
    <t>Interior Design</t>
  </si>
  <si>
    <t>Plan, Landscape Arch, &amp; Design</t>
  </si>
  <si>
    <t>Total</t>
  </si>
  <si>
    <t>Aviation</t>
  </si>
  <si>
    <t>Geography &amp; Environ Sustain</t>
  </si>
  <si>
    <t>Meteorology</t>
  </si>
  <si>
    <t>Accounting</t>
  </si>
  <si>
    <t>Business Administration</t>
  </si>
  <si>
    <t>Energy Management</t>
  </si>
  <si>
    <t>Entrepreneur &amp; Economic Dev</t>
  </si>
  <si>
    <t>Finance</t>
  </si>
  <si>
    <t>Management &amp; Internat Business</t>
  </si>
  <si>
    <t>Management Information Systems</t>
  </si>
  <si>
    <t>Marketing &amp; Supply Chain Management</t>
  </si>
  <si>
    <t>Geology and Geophysics</t>
  </si>
  <si>
    <t>Petroleum &amp; Geological Engineering</t>
  </si>
  <si>
    <t>Educational Leadership &amp; Policy Studies</t>
  </si>
  <si>
    <t>Educational Psychology</t>
  </si>
  <si>
    <t>Instructional Leadership &amp; Academic Curriculum</t>
  </si>
  <si>
    <t>Gallogly Engineering</t>
  </si>
  <si>
    <t>Aerospace &amp; Mechanical Engineering</t>
  </si>
  <si>
    <t>Biomedical Engineering</t>
  </si>
  <si>
    <t>Chemical, Biological &amp; Materials Engineering</t>
  </si>
  <si>
    <t>Civil Engineering &amp; Environmental Science</t>
  </si>
  <si>
    <t>Computer Science</t>
  </si>
  <si>
    <t>Electrical &amp; Computer Engineering</t>
  </si>
  <si>
    <t>Gallogly Coll of Engineering</t>
  </si>
  <si>
    <t>Industrial &amp; Systems Engineering</t>
  </si>
  <si>
    <t>Art</t>
  </si>
  <si>
    <t>Art History</t>
  </si>
  <si>
    <t>Dance</t>
  </si>
  <si>
    <t>Drama</t>
  </si>
  <si>
    <t>Music</t>
  </si>
  <si>
    <t>Musical Theatre</t>
  </si>
  <si>
    <t>Weitzenhoffer Col of Fine Arts</t>
  </si>
  <si>
    <t>International &amp; Area Studies</t>
  </si>
  <si>
    <t>Gaylord JMC</t>
  </si>
  <si>
    <t>Law</t>
  </si>
  <si>
    <t>Provost Direct</t>
  </si>
  <si>
    <t>Expository Writing</t>
  </si>
  <si>
    <t>HSC - Norman Campus</t>
  </si>
  <si>
    <t>University Course</t>
  </si>
  <si>
    <t>University College</t>
  </si>
  <si>
    <t>Aerospace Studies</t>
  </si>
  <si>
    <t>African &amp; African American Studies</t>
  </si>
  <si>
    <t>Anthropology</t>
  </si>
  <si>
    <t>Biological Sciences</t>
  </si>
  <si>
    <t>Chemistry and Biochemistry</t>
  </si>
  <si>
    <t>Classics and Letters</t>
  </si>
  <si>
    <t>Communication</t>
  </si>
  <si>
    <t>Dodge Col of Arts and Sciences</t>
  </si>
  <si>
    <t>Economics</t>
  </si>
  <si>
    <t>English</t>
  </si>
  <si>
    <t>Environmental Studies</t>
  </si>
  <si>
    <t>Film and Media Studies</t>
  </si>
  <si>
    <t>Health and Exercise Science</t>
  </si>
  <si>
    <t>History</t>
  </si>
  <si>
    <t>History of Sci, Tech, &amp; Med</t>
  </si>
  <si>
    <t>Human Relations</t>
  </si>
  <si>
    <t>Library and Info Studies</t>
  </si>
  <si>
    <t>Mathematics</t>
  </si>
  <si>
    <t>Military Science</t>
  </si>
  <si>
    <t>Modern Languages, Literatures &amp; Linguistics</t>
  </si>
  <si>
    <t>Native American Studies</t>
  </si>
  <si>
    <t>Naval Science</t>
  </si>
  <si>
    <t>Philosophy</t>
  </si>
  <si>
    <t>Physics &amp; Astronomy</t>
  </si>
  <si>
    <t>Political Science</t>
  </si>
  <si>
    <t>Psychology</t>
  </si>
  <si>
    <t>Religious Studies</t>
  </si>
  <si>
    <t>Social Work</t>
  </si>
  <si>
    <t>Sociology</t>
  </si>
  <si>
    <t>Women's and Gender Studies</t>
  </si>
  <si>
    <t>Academic Affairs</t>
  </si>
  <si>
    <t>University of Oklahoma, Norman On-Campus</t>
  </si>
  <si>
    <t>Educational &amp; General Funded Credit Hours</t>
  </si>
  <si>
    <t>Including Withdrawals</t>
  </si>
  <si>
    <t>Resident</t>
  </si>
  <si>
    <t>Nonresident</t>
  </si>
  <si>
    <t>Lower</t>
  </si>
  <si>
    <t>Upper</t>
  </si>
  <si>
    <t>Atmospheric &amp; Geographic Sciences</t>
  </si>
  <si>
    <t>Mewbourne Earth &amp; Energy</t>
  </si>
  <si>
    <t>Jeannine Rainbolt Education</t>
  </si>
  <si>
    <t>Engineering</t>
  </si>
  <si>
    <t>Applied Music - Majors</t>
  </si>
  <si>
    <t>Applied Music - Non-Majors</t>
  </si>
  <si>
    <t>Education Abroad</t>
  </si>
  <si>
    <t>Dodge Family Arts and Sciences</t>
  </si>
  <si>
    <t>University Total</t>
  </si>
  <si>
    <t>University Total without Law</t>
  </si>
  <si>
    <t>Subtotal</t>
  </si>
  <si>
    <t>Grad/Prof</t>
  </si>
  <si>
    <t>Michael F. Price Business</t>
  </si>
  <si>
    <t>Weitzenhoffer Family Fine Arts</t>
  </si>
  <si>
    <t>McClendon Honors College</t>
  </si>
  <si>
    <t>Graduate College</t>
  </si>
  <si>
    <t>David L. Boren International Studies</t>
  </si>
  <si>
    <t>Christopher C. Gibbs Architecture</t>
  </si>
  <si>
    <t>University of Oklahoma, OU-Tulsa</t>
  </si>
  <si>
    <t>Mewbourne Col of Earth/Energy</t>
  </si>
  <si>
    <t>Polytechnic Institute</t>
  </si>
  <si>
    <t>Preliminary Credit Hour Enrollment Report,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</si>
</sst>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Univers (W1)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37" fontId="5" fillId="0" borderId="7" xfId="1" applyNumberFormat="1" applyFont="1" applyBorder="1" applyAlignment="1">
      <alignment horizontal="center"/>
    </xf>
    <xf numFmtId="37" fontId="5" fillId="0" borderId="0" xfId="1" applyNumberFormat="1" applyFont="1" applyAlignment="1">
      <alignment horizontal="center"/>
    </xf>
    <xf numFmtId="37" fontId="5" fillId="0" borderId="8" xfId="1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7" fontId="5" fillId="0" borderId="1" xfId="1" applyNumberFormat="1" applyFont="1" applyBorder="1" applyAlignment="1">
      <alignment horizontal="center"/>
    </xf>
    <xf numFmtId="37" fontId="5" fillId="0" borderId="2" xfId="1" applyNumberFormat="1" applyFont="1" applyBorder="1" applyAlignment="1">
      <alignment horizontal="center"/>
    </xf>
    <xf numFmtId="37" fontId="5" fillId="0" borderId="3" xfId="1" applyNumberFormat="1" applyFont="1" applyBorder="1" applyAlignment="1">
      <alignment horizontal="center"/>
    </xf>
    <xf numFmtId="0" fontId="7" fillId="0" borderId="0" xfId="0" applyFont="1"/>
    <xf numFmtId="37" fontId="1" fillId="0" borderId="10" xfId="0" applyNumberFormat="1" applyFont="1" applyBorder="1" applyAlignment="1">
      <alignment horizontal="right" vertical="top"/>
    </xf>
    <xf numFmtId="37" fontId="1" fillId="0" borderId="11" xfId="0" applyNumberFormat="1" applyFont="1" applyBorder="1" applyAlignment="1">
      <alignment horizontal="right"/>
    </xf>
    <xf numFmtId="0" fontId="8" fillId="0" borderId="1" xfId="0" applyFont="1" applyBorder="1"/>
    <xf numFmtId="0" fontId="8" fillId="0" borderId="2" xfId="0" applyFont="1" applyBorder="1"/>
    <xf numFmtId="37" fontId="1" fillId="0" borderId="1" xfId="0" applyNumberFormat="1" applyFont="1" applyBorder="1" applyAlignment="1">
      <alignment horizontal="right"/>
    </xf>
    <xf numFmtId="37" fontId="1" fillId="0" borderId="2" xfId="0" applyNumberFormat="1" applyFont="1" applyBorder="1" applyAlignment="1">
      <alignment horizontal="right"/>
    </xf>
    <xf numFmtId="37" fontId="1" fillId="0" borderId="3" xfId="0" applyNumberFormat="1" applyFont="1" applyBorder="1" applyAlignment="1">
      <alignment horizontal="right"/>
    </xf>
    <xf numFmtId="37" fontId="1" fillId="0" borderId="3" xfId="0" applyNumberFormat="1" applyFont="1" applyBorder="1"/>
    <xf numFmtId="0" fontId="1" fillId="0" borderId="7" xfId="0" applyFont="1" applyBorder="1" applyAlignment="1">
      <alignment horizontal="left" indent="1"/>
    </xf>
    <xf numFmtId="37" fontId="1" fillId="0" borderId="7" xfId="0" applyNumberFormat="1" applyFont="1" applyBorder="1" applyAlignment="1">
      <alignment horizontal="right" vertical="top"/>
    </xf>
    <xf numFmtId="37" fontId="1" fillId="0" borderId="0" xfId="0" applyNumberFormat="1" applyFont="1" applyAlignment="1">
      <alignment horizontal="right" vertical="top"/>
    </xf>
    <xf numFmtId="37" fontId="1" fillId="0" borderId="8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 indent="1"/>
    </xf>
    <xf numFmtId="0" fontId="1" fillId="0" borderId="5" xfId="0" applyFont="1" applyBorder="1"/>
    <xf numFmtId="37" fontId="1" fillId="0" borderId="4" xfId="0" applyNumberFormat="1" applyFont="1" applyBorder="1" applyAlignment="1">
      <alignment horizontal="right"/>
    </xf>
    <xf numFmtId="37" fontId="1" fillId="0" borderId="5" xfId="0" applyNumberFormat="1" applyFont="1" applyBorder="1" applyAlignment="1">
      <alignment horizontal="right"/>
    </xf>
    <xf numFmtId="37" fontId="1" fillId="0" borderId="6" xfId="0" applyNumberFormat="1" applyFont="1" applyBorder="1" applyAlignment="1">
      <alignment horizontal="right"/>
    </xf>
    <xf numFmtId="0" fontId="8" fillId="0" borderId="0" xfId="0" applyFont="1"/>
    <xf numFmtId="37" fontId="1" fillId="0" borderId="4" xfId="0" applyNumberFormat="1" applyFont="1" applyBorder="1" applyAlignment="1">
      <alignment horizontal="right" vertical="top"/>
    </xf>
    <xf numFmtId="37" fontId="1" fillId="0" borderId="5" xfId="0" applyNumberFormat="1" applyFont="1" applyBorder="1" applyAlignment="1">
      <alignment horizontal="right" vertical="top"/>
    </xf>
    <xf numFmtId="37" fontId="1" fillId="0" borderId="6" xfId="0" applyNumberFormat="1" applyFont="1" applyBorder="1" applyAlignment="1">
      <alignment horizontal="right" vertical="top"/>
    </xf>
    <xf numFmtId="37" fontId="8" fillId="0" borderId="1" xfId="0" applyNumberFormat="1" applyFont="1" applyBorder="1" applyAlignment="1">
      <alignment horizontal="right"/>
    </xf>
    <xf numFmtId="0" fontId="8" fillId="0" borderId="9" xfId="0" applyFont="1" applyBorder="1"/>
    <xf numFmtId="0" fontId="8" fillId="0" borderId="10" xfId="0" applyFont="1" applyBorder="1"/>
    <xf numFmtId="37" fontId="1" fillId="0" borderId="9" xfId="0" applyNumberFormat="1" applyFont="1" applyBorder="1" applyAlignment="1">
      <alignment horizontal="right" vertical="top"/>
    </xf>
    <xf numFmtId="37" fontId="8" fillId="0" borderId="9" xfId="0" applyNumberFormat="1" applyFont="1" applyBorder="1" applyAlignment="1">
      <alignment horizontal="right"/>
    </xf>
    <xf numFmtId="37" fontId="8" fillId="0" borderId="10" xfId="0" applyNumberFormat="1" applyFont="1" applyBorder="1" applyAlignment="1">
      <alignment horizontal="right"/>
    </xf>
    <xf numFmtId="37" fontId="8" fillId="0" borderId="11" xfId="0" applyNumberFormat="1" applyFont="1" applyBorder="1" applyAlignment="1">
      <alignment horizontal="right"/>
    </xf>
    <xf numFmtId="37" fontId="8" fillId="0" borderId="2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7" fontId="1" fillId="0" borderId="7" xfId="0" applyNumberFormat="1" applyFont="1" applyBorder="1" applyAlignment="1">
      <alignment horizontal="right"/>
    </xf>
    <xf numFmtId="37" fontId="5" fillId="0" borderId="6" xfId="1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7" fontId="5" fillId="0" borderId="2" xfId="1" applyNumberFormat="1" applyFont="1" applyBorder="1" applyAlignment="1">
      <alignment horizontal="center"/>
    </xf>
    <xf numFmtId="37" fontId="5" fillId="0" borderId="3" xfId="1" applyNumberFormat="1" applyFont="1" applyBorder="1" applyAlignment="1">
      <alignment horizontal="center"/>
    </xf>
    <xf numFmtId="37" fontId="5" fillId="0" borderId="1" xfId="1" applyNumberFormat="1" applyFont="1" applyBorder="1" applyAlignment="1">
      <alignment horizontal="center"/>
    </xf>
    <xf numFmtId="37" fontId="6" fillId="0" borderId="1" xfId="1" applyNumberFormat="1" applyFont="1" applyBorder="1" applyAlignment="1">
      <alignment horizontal="center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Border="1" applyAlignment="1">
      <alignment horizontal="right" vertical="top"/>
    </xf>
    <xf numFmtId="37" fontId="1" fillId="0" borderId="2" xfId="0" applyNumberFormat="1" applyFont="1" applyBorder="1" applyAlignment="1">
      <alignment horizontal="right" vertical="top"/>
    </xf>
    <xf numFmtId="37" fontId="1" fillId="0" borderId="3" xfId="0" applyNumberFormat="1" applyFont="1" applyBorder="1" applyAlignment="1">
      <alignment horizontal="right" vertical="top"/>
    </xf>
    <xf numFmtId="37" fontId="8" fillId="0" borderId="12" xfId="0" applyNumberFormat="1" applyFont="1" applyBorder="1" applyAlignment="1">
      <alignment horizontal="right"/>
    </xf>
  </cellXfs>
  <cellStyles count="2">
    <cellStyle name="Normal" xfId="0" builtinId="0"/>
    <cellStyle name="Normal_Fall-00p" xfId="1" xr:uid="{0925446E-1E42-4E1D-84F3-795A01E314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C6A9-5CEA-4D38-8CE8-E09773B87FAA}">
  <dimension ref="A1:Q110"/>
  <sheetViews>
    <sheetView tabSelected="1" workbookViewId="0"/>
  </sheetViews>
  <sheetFormatPr defaultColWidth="8.85546875" defaultRowHeight="14.25"/>
  <cols>
    <col min="1" max="16384" width="8.85546875" style="10"/>
  </cols>
  <sheetData>
    <row r="1" spans="1:17" s="1" customFormat="1" ht="12.75"/>
    <row r="2" spans="1:17" s="2" customFormat="1" ht="15.75">
      <c r="A2" s="43" t="s">
        <v>77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s="2" customFormat="1" ht="15.75">
      <c r="A3" s="43" t="s">
        <v>78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s="2" customFormat="1" ht="15.75">
      <c r="A4" s="43" t="s">
        <v>105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s="2" customFormat="1" ht="15.75">
      <c r="A5" s="43" t="s">
        <v>79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s="2" customFormat="1" ht="15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1" customFormat="1" ht="12.75">
      <c r="A7" s="7"/>
      <c r="B7" s="8"/>
      <c r="C7" s="8"/>
      <c r="D7" s="8"/>
      <c r="E7" s="9"/>
      <c r="F7" s="44" t="s">
        <v>80</v>
      </c>
      <c r="G7" s="44"/>
      <c r="H7" s="44"/>
      <c r="I7" s="45"/>
      <c r="J7" s="46" t="s">
        <v>81</v>
      </c>
      <c r="K7" s="44"/>
      <c r="L7" s="44"/>
      <c r="M7" s="45"/>
      <c r="N7" s="47" t="s">
        <v>5</v>
      </c>
      <c r="O7" s="44"/>
      <c r="P7" s="44"/>
      <c r="Q7" s="45"/>
    </row>
    <row r="8" spans="1:17" s="1" customFormat="1" ht="12.75">
      <c r="A8" s="3"/>
      <c r="B8" s="4"/>
      <c r="C8" s="4"/>
      <c r="D8" s="4"/>
      <c r="E8" s="42"/>
      <c r="F8" s="4" t="s">
        <v>82</v>
      </c>
      <c r="G8" s="4" t="s">
        <v>83</v>
      </c>
      <c r="H8" s="4" t="s">
        <v>95</v>
      </c>
      <c r="I8" s="5" t="s">
        <v>5</v>
      </c>
      <c r="J8" s="3" t="s">
        <v>82</v>
      </c>
      <c r="K8" s="4" t="s">
        <v>83</v>
      </c>
      <c r="L8" s="4" t="s">
        <v>95</v>
      </c>
      <c r="M8" s="5" t="s">
        <v>5</v>
      </c>
      <c r="N8" s="3" t="s">
        <v>82</v>
      </c>
      <c r="O8" s="4" t="s">
        <v>83</v>
      </c>
      <c r="P8" s="4" t="s">
        <v>95</v>
      </c>
      <c r="Q8" s="5" t="s">
        <v>5</v>
      </c>
    </row>
    <row r="9" spans="1:17" s="1" customFormat="1" ht="12.75">
      <c r="A9" s="13" t="s">
        <v>101</v>
      </c>
      <c r="B9" s="14"/>
      <c r="C9" s="14"/>
      <c r="D9" s="14"/>
      <c r="E9" s="28"/>
      <c r="F9" s="15"/>
      <c r="G9" s="16"/>
      <c r="H9" s="16"/>
      <c r="I9" s="17"/>
      <c r="J9" s="15"/>
      <c r="K9" s="16"/>
      <c r="L9" s="16"/>
      <c r="M9" s="17"/>
      <c r="N9" s="15"/>
      <c r="O9" s="16"/>
      <c r="P9" s="16"/>
      <c r="Q9" s="18"/>
    </row>
    <row r="10" spans="1:17" s="1" customFormat="1" ht="12.75">
      <c r="A10" s="19" t="s">
        <v>0</v>
      </c>
      <c r="F10" s="20">
        <v>1091</v>
      </c>
      <c r="G10" s="21">
        <v>1257</v>
      </c>
      <c r="H10" s="21">
        <v>360</v>
      </c>
      <c r="I10" s="22">
        <f>SUM(F10:H10)</f>
        <v>2708</v>
      </c>
      <c r="J10" s="20">
        <v>1040</v>
      </c>
      <c r="K10" s="21">
        <v>979</v>
      </c>
      <c r="L10" s="21">
        <v>475</v>
      </c>
      <c r="M10" s="22">
        <f>SUM(J10:L10)</f>
        <v>2494</v>
      </c>
      <c r="N10" s="20">
        <v>2131</v>
      </c>
      <c r="O10" s="21">
        <v>2236</v>
      </c>
      <c r="P10" s="21">
        <v>835</v>
      </c>
      <c r="Q10" s="22">
        <f>SUM(N10:P10)</f>
        <v>5202</v>
      </c>
    </row>
    <row r="11" spans="1:17" s="1" customFormat="1" ht="12.75">
      <c r="A11" s="19" t="s">
        <v>1</v>
      </c>
      <c r="F11" s="20">
        <v>437</v>
      </c>
      <c r="G11" s="21">
        <v>543</v>
      </c>
      <c r="H11" s="21">
        <v>66</v>
      </c>
      <c r="I11" s="22">
        <f t="shared" ref="I11:I14" si="0">SUM(F11:H11)</f>
        <v>1046</v>
      </c>
      <c r="J11" s="20">
        <v>367</v>
      </c>
      <c r="K11" s="21">
        <v>537</v>
      </c>
      <c r="L11" s="21">
        <v>290</v>
      </c>
      <c r="M11" s="22">
        <f t="shared" ref="M11:M14" si="1">SUM(J11:L11)</f>
        <v>1194</v>
      </c>
      <c r="N11" s="20">
        <v>804</v>
      </c>
      <c r="O11" s="21">
        <v>1080</v>
      </c>
      <c r="P11" s="21">
        <v>356</v>
      </c>
      <c r="Q11" s="22">
        <f t="shared" ref="Q11:Q14" si="2">SUM(N11:P11)</f>
        <v>2240</v>
      </c>
    </row>
    <row r="12" spans="1:17" s="1" customFormat="1" ht="12.75">
      <c r="A12" s="19" t="s">
        <v>2</v>
      </c>
      <c r="F12" s="20">
        <v>285</v>
      </c>
      <c r="G12" s="21">
        <v>0</v>
      </c>
      <c r="H12" s="21">
        <v>4</v>
      </c>
      <c r="I12" s="22">
        <f t="shared" si="0"/>
        <v>289</v>
      </c>
      <c r="J12" s="20">
        <v>264</v>
      </c>
      <c r="K12" s="21">
        <v>0</v>
      </c>
      <c r="L12" s="21">
        <v>18</v>
      </c>
      <c r="M12" s="22">
        <f t="shared" si="1"/>
        <v>282</v>
      </c>
      <c r="N12" s="20">
        <v>549</v>
      </c>
      <c r="O12" s="21">
        <v>0</v>
      </c>
      <c r="P12" s="21">
        <v>22</v>
      </c>
      <c r="Q12" s="22">
        <f t="shared" si="2"/>
        <v>571</v>
      </c>
    </row>
    <row r="13" spans="1:17" s="1" customFormat="1" ht="12.75">
      <c r="A13" s="19" t="s">
        <v>3</v>
      </c>
      <c r="F13" s="20">
        <v>588</v>
      </c>
      <c r="G13" s="21">
        <v>163</v>
      </c>
      <c r="H13" s="21">
        <v>96</v>
      </c>
      <c r="I13" s="22">
        <f t="shared" si="0"/>
        <v>847</v>
      </c>
      <c r="J13" s="20">
        <v>751</v>
      </c>
      <c r="K13" s="21">
        <v>162</v>
      </c>
      <c r="L13" s="21">
        <v>86</v>
      </c>
      <c r="M13" s="22">
        <f t="shared" si="1"/>
        <v>999</v>
      </c>
      <c r="N13" s="20">
        <v>1339</v>
      </c>
      <c r="O13" s="21">
        <v>325</v>
      </c>
      <c r="P13" s="21">
        <v>182</v>
      </c>
      <c r="Q13" s="22">
        <f t="shared" si="2"/>
        <v>1846</v>
      </c>
    </row>
    <row r="14" spans="1:17" s="1" customFormat="1" ht="12.75">
      <c r="A14" s="19" t="s">
        <v>4</v>
      </c>
      <c r="F14" s="20">
        <v>0</v>
      </c>
      <c r="G14" s="21">
        <v>348</v>
      </c>
      <c r="H14" s="21">
        <v>393</v>
      </c>
      <c r="I14" s="22">
        <f t="shared" si="0"/>
        <v>741</v>
      </c>
      <c r="J14" s="20">
        <v>0</v>
      </c>
      <c r="K14" s="21">
        <v>243</v>
      </c>
      <c r="L14" s="21">
        <v>325</v>
      </c>
      <c r="M14" s="22">
        <f t="shared" si="1"/>
        <v>568</v>
      </c>
      <c r="N14" s="20">
        <v>0</v>
      </c>
      <c r="O14" s="21">
        <v>591</v>
      </c>
      <c r="P14" s="21">
        <v>718</v>
      </c>
      <c r="Q14" s="22">
        <f t="shared" si="2"/>
        <v>1309</v>
      </c>
    </row>
    <row r="15" spans="1:17" s="1" customFormat="1" ht="12.75">
      <c r="A15" s="23" t="s">
        <v>94</v>
      </c>
      <c r="B15" s="24"/>
      <c r="C15" s="24"/>
      <c r="D15" s="24"/>
      <c r="E15" s="24"/>
      <c r="F15" s="25">
        <f>SUM(F10:F14)</f>
        <v>2401</v>
      </c>
      <c r="G15" s="26">
        <f t="shared" ref="G15:I15" si="3">SUM(G10:G14)</f>
        <v>2311</v>
      </c>
      <c r="H15" s="26">
        <f t="shared" si="3"/>
        <v>919</v>
      </c>
      <c r="I15" s="27">
        <f t="shared" si="3"/>
        <v>5631</v>
      </c>
      <c r="J15" s="25">
        <f t="shared" ref="J15:Q15" si="4">SUM(J10:J14)</f>
        <v>2422</v>
      </c>
      <c r="K15" s="26">
        <f t="shared" si="4"/>
        <v>1921</v>
      </c>
      <c r="L15" s="26">
        <f t="shared" si="4"/>
        <v>1194</v>
      </c>
      <c r="M15" s="27">
        <f t="shared" si="4"/>
        <v>5537</v>
      </c>
      <c r="N15" s="25">
        <f t="shared" si="4"/>
        <v>4823</v>
      </c>
      <c r="O15" s="26">
        <f t="shared" si="4"/>
        <v>4232</v>
      </c>
      <c r="P15" s="26">
        <f t="shared" si="4"/>
        <v>2113</v>
      </c>
      <c r="Q15" s="27">
        <f t="shared" si="4"/>
        <v>11168</v>
      </c>
    </row>
    <row r="16" spans="1:17" s="1" customFormat="1" ht="12.75">
      <c r="A16" s="13" t="s">
        <v>91</v>
      </c>
      <c r="B16" s="14"/>
      <c r="C16" s="14"/>
      <c r="D16" s="14"/>
      <c r="E16" s="14"/>
      <c r="F16" s="32"/>
      <c r="G16" s="16"/>
      <c r="H16" s="16"/>
      <c r="I16" s="17"/>
      <c r="J16" s="15"/>
      <c r="K16" s="16"/>
      <c r="L16" s="16"/>
      <c r="M16" s="17"/>
      <c r="N16" s="15"/>
      <c r="O16" s="16"/>
      <c r="P16" s="16"/>
      <c r="Q16" s="17"/>
    </row>
    <row r="17" spans="1:17" s="1" customFormat="1" ht="12.75">
      <c r="A17" s="19" t="s">
        <v>46</v>
      </c>
      <c r="F17" s="20">
        <v>66</v>
      </c>
      <c r="G17" s="21">
        <v>111</v>
      </c>
      <c r="H17" s="21">
        <v>0</v>
      </c>
      <c r="I17" s="22">
        <f t="shared" ref="I17:I45" si="5">SUM(F17:H17)</f>
        <v>177</v>
      </c>
      <c r="J17" s="20">
        <v>36</v>
      </c>
      <c r="K17" s="21">
        <v>6</v>
      </c>
      <c r="L17" s="21">
        <v>0</v>
      </c>
      <c r="M17" s="22">
        <f t="shared" ref="M17:M45" si="6">SUM(J17:L17)</f>
        <v>42</v>
      </c>
      <c r="N17" s="20">
        <v>102</v>
      </c>
      <c r="O17" s="21">
        <v>117</v>
      </c>
      <c r="P17" s="21">
        <v>0</v>
      </c>
      <c r="Q17" s="22">
        <f t="shared" ref="Q17:Q45" si="7">SUM(N17:P17)</f>
        <v>219</v>
      </c>
    </row>
    <row r="18" spans="1:17" s="1" customFormat="1" ht="12.75">
      <c r="A18" s="19" t="s">
        <v>47</v>
      </c>
      <c r="F18" s="20">
        <v>441</v>
      </c>
      <c r="G18" s="21">
        <v>123</v>
      </c>
      <c r="H18" s="21">
        <v>0</v>
      </c>
      <c r="I18" s="22">
        <f t="shared" si="5"/>
        <v>564</v>
      </c>
      <c r="J18" s="20">
        <v>294</v>
      </c>
      <c r="K18" s="21">
        <v>84</v>
      </c>
      <c r="L18" s="21">
        <v>0</v>
      </c>
      <c r="M18" s="22">
        <f t="shared" si="6"/>
        <v>378</v>
      </c>
      <c r="N18" s="20">
        <v>735</v>
      </c>
      <c r="O18" s="21">
        <v>207</v>
      </c>
      <c r="P18" s="21">
        <v>0</v>
      </c>
      <c r="Q18" s="22">
        <f t="shared" si="7"/>
        <v>942</v>
      </c>
    </row>
    <row r="19" spans="1:17" s="1" customFormat="1" ht="12.75">
      <c r="A19" s="19" t="s">
        <v>48</v>
      </c>
      <c r="F19" s="20">
        <v>1032</v>
      </c>
      <c r="G19" s="21">
        <v>628</v>
      </c>
      <c r="H19" s="21">
        <v>69</v>
      </c>
      <c r="I19" s="22">
        <f t="shared" si="5"/>
        <v>1729</v>
      </c>
      <c r="J19" s="20">
        <v>744</v>
      </c>
      <c r="K19" s="21">
        <v>254</v>
      </c>
      <c r="L19" s="21">
        <v>188</v>
      </c>
      <c r="M19" s="22">
        <f t="shared" si="6"/>
        <v>1186</v>
      </c>
      <c r="N19" s="20">
        <v>1776</v>
      </c>
      <c r="O19" s="21">
        <v>882</v>
      </c>
      <c r="P19" s="21">
        <v>257</v>
      </c>
      <c r="Q19" s="22">
        <f t="shared" si="7"/>
        <v>2915</v>
      </c>
    </row>
    <row r="20" spans="1:17" s="1" customFormat="1" ht="12.75">
      <c r="A20" s="19" t="s">
        <v>49</v>
      </c>
      <c r="F20" s="20">
        <v>6485</v>
      </c>
      <c r="G20" s="21">
        <v>3813</v>
      </c>
      <c r="H20" s="21">
        <v>88</v>
      </c>
      <c r="I20" s="22">
        <f t="shared" si="5"/>
        <v>10386</v>
      </c>
      <c r="J20" s="20">
        <v>4223</v>
      </c>
      <c r="K20" s="21">
        <v>1637</v>
      </c>
      <c r="L20" s="21">
        <v>403</v>
      </c>
      <c r="M20" s="22">
        <f t="shared" si="6"/>
        <v>6263</v>
      </c>
      <c r="N20" s="20">
        <v>10708</v>
      </c>
      <c r="O20" s="21">
        <v>5450</v>
      </c>
      <c r="P20" s="21">
        <v>491</v>
      </c>
      <c r="Q20" s="22">
        <f t="shared" si="7"/>
        <v>16649</v>
      </c>
    </row>
    <row r="21" spans="1:17" s="1" customFormat="1" ht="12.75">
      <c r="A21" s="19" t="s">
        <v>50</v>
      </c>
      <c r="F21" s="20">
        <v>4540</v>
      </c>
      <c r="G21" s="21">
        <v>2960</v>
      </c>
      <c r="H21" s="21">
        <v>131</v>
      </c>
      <c r="I21" s="22">
        <f t="shared" si="5"/>
        <v>7631</v>
      </c>
      <c r="J21" s="20">
        <v>3210</v>
      </c>
      <c r="K21" s="21">
        <v>1215</v>
      </c>
      <c r="L21" s="21">
        <v>587</v>
      </c>
      <c r="M21" s="22">
        <f t="shared" si="6"/>
        <v>5012</v>
      </c>
      <c r="N21" s="20">
        <v>7750</v>
      </c>
      <c r="O21" s="21">
        <v>4175</v>
      </c>
      <c r="P21" s="21">
        <v>718</v>
      </c>
      <c r="Q21" s="22">
        <f t="shared" si="7"/>
        <v>12643</v>
      </c>
    </row>
    <row r="22" spans="1:17" s="1" customFormat="1" ht="12.75">
      <c r="A22" s="19" t="s">
        <v>51</v>
      </c>
      <c r="F22" s="20">
        <v>1204</v>
      </c>
      <c r="G22" s="21">
        <v>813</v>
      </c>
      <c r="H22" s="21">
        <v>0</v>
      </c>
      <c r="I22" s="22">
        <f t="shared" si="5"/>
        <v>2017</v>
      </c>
      <c r="J22" s="20">
        <v>384</v>
      </c>
      <c r="K22" s="21">
        <v>339</v>
      </c>
      <c r="L22" s="21">
        <v>0</v>
      </c>
      <c r="M22" s="22">
        <f t="shared" si="6"/>
        <v>723</v>
      </c>
      <c r="N22" s="20">
        <v>1588</v>
      </c>
      <c r="O22" s="21">
        <v>1152</v>
      </c>
      <c r="P22" s="21">
        <v>0</v>
      </c>
      <c r="Q22" s="22">
        <f t="shared" si="7"/>
        <v>2740</v>
      </c>
    </row>
    <row r="23" spans="1:17" s="1" customFormat="1" ht="12.75">
      <c r="A23" s="19" t="s">
        <v>52</v>
      </c>
      <c r="F23" s="20">
        <v>1482</v>
      </c>
      <c r="G23" s="21">
        <v>588</v>
      </c>
      <c r="H23" s="21">
        <v>42</v>
      </c>
      <c r="I23" s="22">
        <f t="shared" si="5"/>
        <v>2112</v>
      </c>
      <c r="J23" s="20">
        <v>1479</v>
      </c>
      <c r="K23" s="21">
        <v>747</v>
      </c>
      <c r="L23" s="21">
        <v>181</v>
      </c>
      <c r="M23" s="22">
        <f t="shared" si="6"/>
        <v>2407</v>
      </c>
      <c r="N23" s="20">
        <v>2961</v>
      </c>
      <c r="O23" s="21">
        <v>1335</v>
      </c>
      <c r="P23" s="21">
        <v>223</v>
      </c>
      <c r="Q23" s="22">
        <f t="shared" si="7"/>
        <v>4519</v>
      </c>
    </row>
    <row r="24" spans="1:17" s="1" customFormat="1" ht="12.75">
      <c r="A24" s="19" t="s">
        <v>53</v>
      </c>
      <c r="F24" s="20">
        <v>2988</v>
      </c>
      <c r="G24" s="21">
        <v>760</v>
      </c>
      <c r="H24" s="21">
        <v>833</v>
      </c>
      <c r="I24" s="22">
        <f t="shared" si="5"/>
        <v>4581</v>
      </c>
      <c r="J24" s="20">
        <v>2328</v>
      </c>
      <c r="K24" s="21">
        <v>440</v>
      </c>
      <c r="L24" s="21">
        <v>1411</v>
      </c>
      <c r="M24" s="22">
        <f t="shared" si="6"/>
        <v>4179</v>
      </c>
      <c r="N24" s="20">
        <v>5316</v>
      </c>
      <c r="O24" s="21">
        <v>1200</v>
      </c>
      <c r="P24" s="21">
        <v>2244</v>
      </c>
      <c r="Q24" s="22">
        <f t="shared" si="7"/>
        <v>8760</v>
      </c>
    </row>
    <row r="25" spans="1:17" s="1" customFormat="1" ht="12.75">
      <c r="A25" s="19" t="s">
        <v>54</v>
      </c>
      <c r="F25" s="20">
        <v>3717</v>
      </c>
      <c r="G25" s="21">
        <v>707</v>
      </c>
      <c r="H25" s="21">
        <v>75</v>
      </c>
      <c r="I25" s="22">
        <f t="shared" si="5"/>
        <v>4499</v>
      </c>
      <c r="J25" s="20">
        <v>4449</v>
      </c>
      <c r="K25" s="21">
        <v>623</v>
      </c>
      <c r="L25" s="21">
        <v>293</v>
      </c>
      <c r="M25" s="22">
        <f t="shared" si="6"/>
        <v>5365</v>
      </c>
      <c r="N25" s="20">
        <v>8166</v>
      </c>
      <c r="O25" s="21">
        <v>1330</v>
      </c>
      <c r="P25" s="21">
        <v>368</v>
      </c>
      <c r="Q25" s="22">
        <f t="shared" si="7"/>
        <v>9864</v>
      </c>
    </row>
    <row r="26" spans="1:17" s="1" customFormat="1" ht="12.75">
      <c r="A26" s="19" t="s">
        <v>55</v>
      </c>
      <c r="F26" s="20">
        <v>5417</v>
      </c>
      <c r="G26" s="21">
        <v>649</v>
      </c>
      <c r="H26" s="21">
        <v>101</v>
      </c>
      <c r="I26" s="22">
        <f t="shared" si="5"/>
        <v>6167</v>
      </c>
      <c r="J26" s="20">
        <v>4954</v>
      </c>
      <c r="K26" s="21">
        <v>243</v>
      </c>
      <c r="L26" s="21">
        <v>136</v>
      </c>
      <c r="M26" s="22">
        <f t="shared" si="6"/>
        <v>5333</v>
      </c>
      <c r="N26" s="20">
        <v>10371</v>
      </c>
      <c r="O26" s="21">
        <v>892</v>
      </c>
      <c r="P26" s="21">
        <v>237</v>
      </c>
      <c r="Q26" s="22">
        <f t="shared" si="7"/>
        <v>11500</v>
      </c>
    </row>
    <row r="27" spans="1:17" s="1" customFormat="1" ht="12.75">
      <c r="A27" s="19" t="s">
        <v>56</v>
      </c>
      <c r="F27" s="20">
        <v>135</v>
      </c>
      <c r="G27" s="21">
        <v>190</v>
      </c>
      <c r="H27" s="21">
        <v>0</v>
      </c>
      <c r="I27" s="22">
        <f t="shared" si="5"/>
        <v>325</v>
      </c>
      <c r="J27" s="20">
        <v>108</v>
      </c>
      <c r="K27" s="21">
        <v>93</v>
      </c>
      <c r="L27" s="21">
        <v>0</v>
      </c>
      <c r="M27" s="22">
        <f t="shared" si="6"/>
        <v>201</v>
      </c>
      <c r="N27" s="20">
        <v>243</v>
      </c>
      <c r="O27" s="21">
        <v>283</v>
      </c>
      <c r="P27" s="21">
        <v>0</v>
      </c>
      <c r="Q27" s="22">
        <f t="shared" si="7"/>
        <v>526</v>
      </c>
    </row>
    <row r="28" spans="1:17" s="1" customFormat="1" ht="12.75">
      <c r="A28" s="19" t="s">
        <v>57</v>
      </c>
      <c r="F28" s="20">
        <v>870</v>
      </c>
      <c r="G28" s="21">
        <v>517</v>
      </c>
      <c r="H28" s="21">
        <v>0</v>
      </c>
      <c r="I28" s="22">
        <f t="shared" si="5"/>
        <v>1387</v>
      </c>
      <c r="J28" s="20">
        <v>735</v>
      </c>
      <c r="K28" s="21">
        <v>105</v>
      </c>
      <c r="L28" s="21">
        <v>0</v>
      </c>
      <c r="M28" s="22">
        <f t="shared" si="6"/>
        <v>840</v>
      </c>
      <c r="N28" s="20">
        <v>1605</v>
      </c>
      <c r="O28" s="21">
        <v>622</v>
      </c>
      <c r="P28" s="21">
        <v>0</v>
      </c>
      <c r="Q28" s="22">
        <f t="shared" si="7"/>
        <v>2227</v>
      </c>
    </row>
    <row r="29" spans="1:17" s="1" customFormat="1" ht="12.75">
      <c r="A29" s="19" t="s">
        <v>58</v>
      </c>
      <c r="F29" s="20">
        <v>2705</v>
      </c>
      <c r="G29" s="21">
        <v>2239</v>
      </c>
      <c r="H29" s="21">
        <v>75</v>
      </c>
      <c r="I29" s="22">
        <f t="shared" si="5"/>
        <v>5019</v>
      </c>
      <c r="J29" s="20">
        <v>2472</v>
      </c>
      <c r="K29" s="21">
        <v>1381</v>
      </c>
      <c r="L29" s="21">
        <v>211</v>
      </c>
      <c r="M29" s="22">
        <f t="shared" si="6"/>
        <v>4064</v>
      </c>
      <c r="N29" s="20">
        <v>5177</v>
      </c>
      <c r="O29" s="21">
        <v>3620</v>
      </c>
      <c r="P29" s="21">
        <v>286</v>
      </c>
      <c r="Q29" s="22">
        <f t="shared" si="7"/>
        <v>9083</v>
      </c>
    </row>
    <row r="30" spans="1:17" s="1" customFormat="1" ht="12.75">
      <c r="A30" s="19" t="s">
        <v>59</v>
      </c>
      <c r="F30" s="20">
        <v>2565</v>
      </c>
      <c r="G30" s="21">
        <v>1216</v>
      </c>
      <c r="H30" s="21">
        <v>82</v>
      </c>
      <c r="I30" s="22">
        <f t="shared" si="5"/>
        <v>3863</v>
      </c>
      <c r="J30" s="20">
        <v>2286</v>
      </c>
      <c r="K30" s="21">
        <v>712</v>
      </c>
      <c r="L30" s="21">
        <v>166</v>
      </c>
      <c r="M30" s="22">
        <f t="shared" si="6"/>
        <v>3164</v>
      </c>
      <c r="N30" s="20">
        <v>4851</v>
      </c>
      <c r="O30" s="21">
        <v>1928</v>
      </c>
      <c r="P30" s="21">
        <v>248</v>
      </c>
      <c r="Q30" s="22">
        <f t="shared" si="7"/>
        <v>7027</v>
      </c>
    </row>
    <row r="31" spans="1:17" s="1" customFormat="1" ht="12.75">
      <c r="A31" s="19" t="s">
        <v>60</v>
      </c>
      <c r="F31" s="20">
        <v>636</v>
      </c>
      <c r="G31" s="21">
        <v>609</v>
      </c>
      <c r="H31" s="21">
        <v>10</v>
      </c>
      <c r="I31" s="22">
        <f t="shared" si="5"/>
        <v>1255</v>
      </c>
      <c r="J31" s="20">
        <v>285</v>
      </c>
      <c r="K31" s="21">
        <v>255</v>
      </c>
      <c r="L31" s="21">
        <v>38</v>
      </c>
      <c r="M31" s="22">
        <f t="shared" si="6"/>
        <v>578</v>
      </c>
      <c r="N31" s="20">
        <v>921</v>
      </c>
      <c r="O31" s="21">
        <v>864</v>
      </c>
      <c r="P31" s="21">
        <v>48</v>
      </c>
      <c r="Q31" s="22">
        <f t="shared" si="7"/>
        <v>1833</v>
      </c>
    </row>
    <row r="32" spans="1:17" s="1" customFormat="1" ht="12.75">
      <c r="A32" s="19" t="s">
        <v>61</v>
      </c>
      <c r="F32" s="20">
        <v>9</v>
      </c>
      <c r="G32" s="21">
        <v>945</v>
      </c>
      <c r="H32" s="21">
        <v>2792</v>
      </c>
      <c r="I32" s="22">
        <f t="shared" si="5"/>
        <v>3746</v>
      </c>
      <c r="J32" s="20">
        <v>15</v>
      </c>
      <c r="K32" s="21">
        <v>618</v>
      </c>
      <c r="L32" s="21">
        <v>1298</v>
      </c>
      <c r="M32" s="22">
        <f t="shared" si="6"/>
        <v>1931</v>
      </c>
      <c r="N32" s="20">
        <v>24</v>
      </c>
      <c r="O32" s="21">
        <v>1563</v>
      </c>
      <c r="P32" s="21">
        <v>4090</v>
      </c>
      <c r="Q32" s="22">
        <f t="shared" si="7"/>
        <v>5677</v>
      </c>
    </row>
    <row r="33" spans="1:17" s="1" customFormat="1" ht="12.75">
      <c r="A33" s="19" t="s">
        <v>62</v>
      </c>
      <c r="F33" s="20">
        <v>162</v>
      </c>
      <c r="G33" s="21">
        <v>405</v>
      </c>
      <c r="H33" s="21">
        <v>1093</v>
      </c>
      <c r="I33" s="22">
        <f t="shared" si="5"/>
        <v>1660</v>
      </c>
      <c r="J33" s="20">
        <v>96</v>
      </c>
      <c r="K33" s="21">
        <v>105</v>
      </c>
      <c r="L33" s="21">
        <v>1948</v>
      </c>
      <c r="M33" s="22">
        <f t="shared" si="6"/>
        <v>2149</v>
      </c>
      <c r="N33" s="20">
        <v>258</v>
      </c>
      <c r="O33" s="21">
        <v>510</v>
      </c>
      <c r="P33" s="21">
        <v>3041</v>
      </c>
      <c r="Q33" s="22">
        <f t="shared" si="7"/>
        <v>3809</v>
      </c>
    </row>
    <row r="34" spans="1:17" s="1" customFormat="1" ht="12.75">
      <c r="A34" s="19" t="s">
        <v>63</v>
      </c>
      <c r="F34" s="20">
        <v>8291</v>
      </c>
      <c r="G34" s="21">
        <v>1635</v>
      </c>
      <c r="H34" s="21">
        <v>120</v>
      </c>
      <c r="I34" s="22">
        <f t="shared" si="5"/>
        <v>10046</v>
      </c>
      <c r="J34" s="20">
        <v>8061</v>
      </c>
      <c r="K34" s="21">
        <v>741</v>
      </c>
      <c r="L34" s="21">
        <v>482</v>
      </c>
      <c r="M34" s="22">
        <f t="shared" si="6"/>
        <v>9284</v>
      </c>
      <c r="N34" s="20">
        <v>16352</v>
      </c>
      <c r="O34" s="21">
        <v>2376</v>
      </c>
      <c r="P34" s="21">
        <v>602</v>
      </c>
      <c r="Q34" s="22">
        <f t="shared" si="7"/>
        <v>19330</v>
      </c>
    </row>
    <row r="35" spans="1:17" s="1" customFormat="1" ht="12.75">
      <c r="A35" s="19" t="s">
        <v>64</v>
      </c>
      <c r="F35" s="20">
        <v>145</v>
      </c>
      <c r="G35" s="21">
        <v>216</v>
      </c>
      <c r="H35" s="21">
        <v>0</v>
      </c>
      <c r="I35" s="22">
        <f t="shared" si="5"/>
        <v>361</v>
      </c>
      <c r="J35" s="20">
        <v>45</v>
      </c>
      <c r="K35" s="21">
        <v>9</v>
      </c>
      <c r="L35" s="21">
        <v>0</v>
      </c>
      <c r="M35" s="22">
        <f t="shared" si="6"/>
        <v>54</v>
      </c>
      <c r="N35" s="20">
        <v>190</v>
      </c>
      <c r="O35" s="21">
        <v>225</v>
      </c>
      <c r="P35" s="21">
        <v>0</v>
      </c>
      <c r="Q35" s="22">
        <f t="shared" si="7"/>
        <v>415</v>
      </c>
    </row>
    <row r="36" spans="1:17" s="1" customFormat="1" ht="12.75">
      <c r="A36" s="19" t="s">
        <v>65</v>
      </c>
      <c r="F36" s="20">
        <v>7480</v>
      </c>
      <c r="G36" s="21">
        <v>1594</v>
      </c>
      <c r="H36" s="21">
        <v>32</v>
      </c>
      <c r="I36" s="22">
        <f t="shared" si="5"/>
        <v>9106</v>
      </c>
      <c r="J36" s="20">
        <v>3052</v>
      </c>
      <c r="K36" s="21">
        <v>610</v>
      </c>
      <c r="L36" s="21">
        <v>94</v>
      </c>
      <c r="M36" s="22">
        <f t="shared" si="6"/>
        <v>3756</v>
      </c>
      <c r="N36" s="20">
        <v>10532</v>
      </c>
      <c r="O36" s="21">
        <v>2204</v>
      </c>
      <c r="P36" s="21">
        <v>126</v>
      </c>
      <c r="Q36" s="22">
        <f t="shared" si="7"/>
        <v>12862</v>
      </c>
    </row>
    <row r="37" spans="1:17" s="1" customFormat="1" ht="12.75">
      <c r="A37" s="19" t="s">
        <v>66</v>
      </c>
      <c r="F37" s="20">
        <v>1549</v>
      </c>
      <c r="G37" s="21">
        <v>139</v>
      </c>
      <c r="H37" s="21">
        <v>57</v>
      </c>
      <c r="I37" s="22">
        <f t="shared" si="5"/>
        <v>1745</v>
      </c>
      <c r="J37" s="20">
        <v>735</v>
      </c>
      <c r="K37" s="21">
        <v>18</v>
      </c>
      <c r="L37" s="21">
        <v>45</v>
      </c>
      <c r="M37" s="22">
        <f t="shared" si="6"/>
        <v>798</v>
      </c>
      <c r="N37" s="20">
        <v>2284</v>
      </c>
      <c r="O37" s="21">
        <v>157</v>
      </c>
      <c r="P37" s="21">
        <v>102</v>
      </c>
      <c r="Q37" s="22">
        <f t="shared" si="7"/>
        <v>2543</v>
      </c>
    </row>
    <row r="38" spans="1:17" s="1" customFormat="1" ht="12.75">
      <c r="A38" s="19" t="s">
        <v>67</v>
      </c>
      <c r="F38" s="20">
        <v>123</v>
      </c>
      <c r="G38" s="21">
        <v>72</v>
      </c>
      <c r="H38" s="21">
        <v>0</v>
      </c>
      <c r="I38" s="22">
        <f t="shared" si="5"/>
        <v>195</v>
      </c>
      <c r="J38" s="20">
        <v>51</v>
      </c>
      <c r="K38" s="21">
        <v>3</v>
      </c>
      <c r="L38" s="21">
        <v>0</v>
      </c>
      <c r="M38" s="22">
        <f t="shared" si="6"/>
        <v>54</v>
      </c>
      <c r="N38" s="20">
        <v>174</v>
      </c>
      <c r="O38" s="21">
        <v>75</v>
      </c>
      <c r="P38" s="21">
        <v>0</v>
      </c>
      <c r="Q38" s="22">
        <f t="shared" si="7"/>
        <v>249</v>
      </c>
    </row>
    <row r="39" spans="1:17" s="1" customFormat="1" ht="12.75">
      <c r="A39" s="19" t="s">
        <v>68</v>
      </c>
      <c r="F39" s="20">
        <v>1668</v>
      </c>
      <c r="G39" s="21">
        <v>595</v>
      </c>
      <c r="H39" s="21">
        <v>40</v>
      </c>
      <c r="I39" s="22">
        <f t="shared" si="5"/>
        <v>2303</v>
      </c>
      <c r="J39" s="20">
        <v>1833</v>
      </c>
      <c r="K39" s="21">
        <v>195</v>
      </c>
      <c r="L39" s="21">
        <v>160</v>
      </c>
      <c r="M39" s="22">
        <f t="shared" si="6"/>
        <v>2188</v>
      </c>
      <c r="N39" s="20">
        <v>3501</v>
      </c>
      <c r="O39" s="21">
        <v>790</v>
      </c>
      <c r="P39" s="21">
        <v>200</v>
      </c>
      <c r="Q39" s="22">
        <f t="shared" si="7"/>
        <v>4491</v>
      </c>
    </row>
    <row r="40" spans="1:17" s="1" customFormat="1" ht="12.75">
      <c r="A40" s="19" t="s">
        <v>69</v>
      </c>
      <c r="F40" s="20">
        <v>4621</v>
      </c>
      <c r="G40" s="21">
        <v>619</v>
      </c>
      <c r="H40" s="21">
        <v>95</v>
      </c>
      <c r="I40" s="22">
        <f t="shared" si="5"/>
        <v>5335</v>
      </c>
      <c r="J40" s="20">
        <v>2810</v>
      </c>
      <c r="K40" s="21">
        <v>325</v>
      </c>
      <c r="L40" s="21">
        <v>460</v>
      </c>
      <c r="M40" s="22">
        <f t="shared" si="6"/>
        <v>3595</v>
      </c>
      <c r="N40" s="20">
        <v>7431</v>
      </c>
      <c r="O40" s="21">
        <v>944</v>
      </c>
      <c r="P40" s="21">
        <v>555</v>
      </c>
      <c r="Q40" s="22">
        <f t="shared" si="7"/>
        <v>8930</v>
      </c>
    </row>
    <row r="41" spans="1:17" s="1" customFormat="1" ht="12.75">
      <c r="A41" s="19" t="s">
        <v>70</v>
      </c>
      <c r="F41" s="20">
        <v>2484</v>
      </c>
      <c r="G41" s="21">
        <v>1211</v>
      </c>
      <c r="H41" s="21">
        <v>213</v>
      </c>
      <c r="I41" s="22">
        <f t="shared" si="5"/>
        <v>3908</v>
      </c>
      <c r="J41" s="20">
        <v>2370</v>
      </c>
      <c r="K41" s="21">
        <v>646</v>
      </c>
      <c r="L41" s="21">
        <v>123</v>
      </c>
      <c r="M41" s="22">
        <f t="shared" si="6"/>
        <v>3139</v>
      </c>
      <c r="N41" s="20">
        <v>4854</v>
      </c>
      <c r="O41" s="21">
        <v>1857</v>
      </c>
      <c r="P41" s="21">
        <v>336</v>
      </c>
      <c r="Q41" s="22">
        <f t="shared" si="7"/>
        <v>7047</v>
      </c>
    </row>
    <row r="42" spans="1:17" s="1" customFormat="1" ht="12.75">
      <c r="A42" s="19" t="s">
        <v>71</v>
      </c>
      <c r="F42" s="20">
        <v>5080</v>
      </c>
      <c r="G42" s="21">
        <v>3431</v>
      </c>
      <c r="H42" s="21">
        <v>59</v>
      </c>
      <c r="I42" s="22">
        <f t="shared" si="5"/>
        <v>8570</v>
      </c>
      <c r="J42" s="20">
        <v>3369</v>
      </c>
      <c r="K42" s="21">
        <v>1803</v>
      </c>
      <c r="L42" s="21">
        <v>268</v>
      </c>
      <c r="M42" s="22">
        <f t="shared" si="6"/>
        <v>5440</v>
      </c>
      <c r="N42" s="20">
        <v>8449</v>
      </c>
      <c r="O42" s="21">
        <v>5234</v>
      </c>
      <c r="P42" s="21">
        <v>327</v>
      </c>
      <c r="Q42" s="22">
        <f t="shared" si="7"/>
        <v>14010</v>
      </c>
    </row>
    <row r="43" spans="1:17" s="1" customFormat="1" ht="12.75">
      <c r="A43" s="19" t="s">
        <v>72</v>
      </c>
      <c r="F43" s="20">
        <v>138</v>
      </c>
      <c r="G43" s="21">
        <v>231</v>
      </c>
      <c r="H43" s="21">
        <v>0</v>
      </c>
      <c r="I43" s="22">
        <f t="shared" si="5"/>
        <v>369</v>
      </c>
      <c r="J43" s="20">
        <v>117</v>
      </c>
      <c r="K43" s="21">
        <v>90</v>
      </c>
      <c r="L43" s="21">
        <v>0</v>
      </c>
      <c r="M43" s="22">
        <f t="shared" si="6"/>
        <v>207</v>
      </c>
      <c r="N43" s="20">
        <v>255</v>
      </c>
      <c r="O43" s="21">
        <v>321</v>
      </c>
      <c r="P43" s="21">
        <v>0</v>
      </c>
      <c r="Q43" s="22">
        <f t="shared" si="7"/>
        <v>576</v>
      </c>
    </row>
    <row r="44" spans="1:17" s="1" customFormat="1" ht="12.75">
      <c r="A44" s="19" t="s">
        <v>73</v>
      </c>
      <c r="F44" s="20">
        <v>114</v>
      </c>
      <c r="G44" s="21">
        <v>650</v>
      </c>
      <c r="H44" s="21">
        <v>3402</v>
      </c>
      <c r="I44" s="22">
        <f t="shared" si="5"/>
        <v>4166</v>
      </c>
      <c r="J44" s="20">
        <v>39</v>
      </c>
      <c r="K44" s="21">
        <v>125</v>
      </c>
      <c r="L44" s="21">
        <v>1332</v>
      </c>
      <c r="M44" s="22">
        <f t="shared" si="6"/>
        <v>1496</v>
      </c>
      <c r="N44" s="20">
        <v>153</v>
      </c>
      <c r="O44" s="21">
        <v>775</v>
      </c>
      <c r="P44" s="21">
        <v>4734</v>
      </c>
      <c r="Q44" s="22">
        <f t="shared" si="7"/>
        <v>5662</v>
      </c>
    </row>
    <row r="45" spans="1:17" s="1" customFormat="1" ht="12.75">
      <c r="A45" s="19" t="s">
        <v>74</v>
      </c>
      <c r="F45" s="20">
        <v>1896</v>
      </c>
      <c r="G45" s="21">
        <v>1873</v>
      </c>
      <c r="H45" s="21">
        <v>122</v>
      </c>
      <c r="I45" s="22">
        <f t="shared" si="5"/>
        <v>3891</v>
      </c>
      <c r="J45" s="20">
        <v>1359</v>
      </c>
      <c r="K45" s="21">
        <v>1041</v>
      </c>
      <c r="L45" s="21">
        <v>148</v>
      </c>
      <c r="M45" s="22">
        <f t="shared" si="6"/>
        <v>2548</v>
      </c>
      <c r="N45" s="20">
        <v>3255</v>
      </c>
      <c r="O45" s="21">
        <v>2914</v>
      </c>
      <c r="P45" s="21">
        <v>270</v>
      </c>
      <c r="Q45" s="22">
        <f t="shared" si="7"/>
        <v>6439</v>
      </c>
    </row>
    <row r="46" spans="1:17" s="1" customFormat="1" ht="12.75">
      <c r="A46" s="19" t="s">
        <v>75</v>
      </c>
      <c r="F46" s="20">
        <v>375</v>
      </c>
      <c r="G46" s="21">
        <v>195</v>
      </c>
      <c r="H46" s="21">
        <v>15</v>
      </c>
      <c r="I46" s="22">
        <f>SUM(F46:H46)</f>
        <v>585</v>
      </c>
      <c r="J46" s="20">
        <v>162</v>
      </c>
      <c r="K46" s="21">
        <v>72</v>
      </c>
      <c r="L46" s="21">
        <v>15</v>
      </c>
      <c r="M46" s="22">
        <f>SUM(J46:L46)</f>
        <v>249</v>
      </c>
      <c r="N46" s="20">
        <v>537</v>
      </c>
      <c r="O46" s="21">
        <v>267</v>
      </c>
      <c r="P46" s="21">
        <v>30</v>
      </c>
      <c r="Q46" s="22">
        <f>SUM(N46:P46)</f>
        <v>834</v>
      </c>
    </row>
    <row r="47" spans="1:17" s="1" customFormat="1" ht="12.75">
      <c r="A47" s="23" t="s">
        <v>94</v>
      </c>
      <c r="B47" s="24"/>
      <c r="C47" s="24"/>
      <c r="D47" s="24"/>
      <c r="E47" s="24"/>
      <c r="F47" s="25">
        <f t="shared" ref="F47:Q47" si="8">SUM(F17:F46)</f>
        <v>68418</v>
      </c>
      <c r="G47" s="26">
        <f t="shared" si="8"/>
        <v>29734</v>
      </c>
      <c r="H47" s="26">
        <f t="shared" si="8"/>
        <v>9546</v>
      </c>
      <c r="I47" s="27">
        <f t="shared" si="8"/>
        <v>107698</v>
      </c>
      <c r="J47" s="25">
        <f t="shared" si="8"/>
        <v>52101</v>
      </c>
      <c r="K47" s="26">
        <f t="shared" si="8"/>
        <v>14535</v>
      </c>
      <c r="L47" s="26">
        <f t="shared" si="8"/>
        <v>9987</v>
      </c>
      <c r="M47" s="27">
        <f t="shared" si="8"/>
        <v>76623</v>
      </c>
      <c r="N47" s="25">
        <f t="shared" si="8"/>
        <v>120519</v>
      </c>
      <c r="O47" s="26">
        <f t="shared" si="8"/>
        <v>44269</v>
      </c>
      <c r="P47" s="26">
        <f t="shared" si="8"/>
        <v>19533</v>
      </c>
      <c r="Q47" s="27">
        <f t="shared" si="8"/>
        <v>184321</v>
      </c>
    </row>
    <row r="48" spans="1:17" s="1" customFormat="1" ht="12.75">
      <c r="A48" s="13" t="s">
        <v>84</v>
      </c>
      <c r="B48" s="14"/>
      <c r="C48" s="14"/>
      <c r="D48" s="14"/>
      <c r="E48" s="14"/>
      <c r="F48" s="15"/>
      <c r="G48" s="16"/>
      <c r="H48" s="16"/>
      <c r="I48" s="17"/>
      <c r="J48" s="15"/>
      <c r="K48" s="16"/>
      <c r="L48" s="16"/>
      <c r="M48" s="17"/>
      <c r="N48" s="15"/>
      <c r="O48" s="16"/>
      <c r="P48" s="16"/>
      <c r="Q48" s="17"/>
    </row>
    <row r="49" spans="1:17" s="1" customFormat="1" ht="12.75">
      <c r="A49" s="19" t="s">
        <v>6</v>
      </c>
      <c r="B49" s="28"/>
      <c r="C49" s="28"/>
      <c r="D49" s="28"/>
      <c r="E49" s="28"/>
      <c r="F49" s="20">
        <v>403</v>
      </c>
      <c r="G49" s="21">
        <v>475</v>
      </c>
      <c r="H49" s="21">
        <v>0</v>
      </c>
      <c r="I49" s="22">
        <f t="shared" ref="I49:I50" si="9">SUM(F49:H49)</f>
        <v>878</v>
      </c>
      <c r="J49" s="20">
        <v>639</v>
      </c>
      <c r="K49" s="21">
        <v>541</v>
      </c>
      <c r="L49" s="21">
        <v>0</v>
      </c>
      <c r="M49" s="22">
        <f t="shared" ref="M49:M51" si="10">SUM(J49:L49)</f>
        <v>1180</v>
      </c>
      <c r="N49" s="20">
        <v>1042</v>
      </c>
      <c r="O49" s="21">
        <v>1016</v>
      </c>
      <c r="P49" s="21">
        <v>0</v>
      </c>
      <c r="Q49" s="22">
        <f t="shared" ref="Q49:Q51" si="11">SUM(N49:P49)</f>
        <v>2058</v>
      </c>
    </row>
    <row r="50" spans="1:17" s="1" customFormat="1" ht="12.75">
      <c r="A50" s="19" t="s">
        <v>7</v>
      </c>
      <c r="F50" s="20">
        <v>1893</v>
      </c>
      <c r="G50" s="21">
        <v>942</v>
      </c>
      <c r="H50" s="21">
        <v>123</v>
      </c>
      <c r="I50" s="22">
        <f t="shared" si="9"/>
        <v>2958</v>
      </c>
      <c r="J50" s="20">
        <v>1665</v>
      </c>
      <c r="K50" s="21">
        <v>886</v>
      </c>
      <c r="L50" s="21">
        <v>418</v>
      </c>
      <c r="M50" s="22">
        <f t="shared" si="10"/>
        <v>2969</v>
      </c>
      <c r="N50" s="20">
        <v>3558</v>
      </c>
      <c r="O50" s="21">
        <v>1828</v>
      </c>
      <c r="P50" s="21">
        <v>541</v>
      </c>
      <c r="Q50" s="22">
        <f t="shared" si="11"/>
        <v>5927</v>
      </c>
    </row>
    <row r="51" spans="1:17" s="1" customFormat="1" ht="12.75">
      <c r="A51" s="19" t="s">
        <v>8</v>
      </c>
      <c r="F51" s="20">
        <v>1127</v>
      </c>
      <c r="G51" s="21">
        <v>387</v>
      </c>
      <c r="H51" s="21">
        <v>101</v>
      </c>
      <c r="I51" s="22">
        <f>SUM(F51:H51)</f>
        <v>1615</v>
      </c>
      <c r="J51" s="20">
        <v>1541</v>
      </c>
      <c r="K51" s="21">
        <v>857</v>
      </c>
      <c r="L51" s="21">
        <v>742</v>
      </c>
      <c r="M51" s="22">
        <f t="shared" si="10"/>
        <v>3140</v>
      </c>
      <c r="N51" s="20">
        <v>2668</v>
      </c>
      <c r="O51" s="21">
        <v>1244</v>
      </c>
      <c r="P51" s="21">
        <v>843</v>
      </c>
      <c r="Q51" s="22">
        <f t="shared" si="11"/>
        <v>4755</v>
      </c>
    </row>
    <row r="52" spans="1:17" s="1" customFormat="1" ht="12.75">
      <c r="A52" s="23" t="s">
        <v>94</v>
      </c>
      <c r="B52" s="24"/>
      <c r="C52" s="24"/>
      <c r="D52" s="24"/>
      <c r="E52" s="24"/>
      <c r="F52" s="29">
        <f>SUM(F49:F51)</f>
        <v>3423</v>
      </c>
      <c r="G52" s="30">
        <f t="shared" ref="G52:Q52" si="12">SUM(G49:G51)</f>
        <v>1804</v>
      </c>
      <c r="H52" s="30">
        <f t="shared" si="12"/>
        <v>224</v>
      </c>
      <c r="I52" s="31">
        <f t="shared" si="12"/>
        <v>5451</v>
      </c>
      <c r="J52" s="29">
        <f t="shared" si="12"/>
        <v>3845</v>
      </c>
      <c r="K52" s="30">
        <f t="shared" si="12"/>
        <v>2284</v>
      </c>
      <c r="L52" s="30">
        <f t="shared" si="12"/>
        <v>1160</v>
      </c>
      <c r="M52" s="31">
        <f t="shared" si="12"/>
        <v>7289</v>
      </c>
      <c r="N52" s="29">
        <f t="shared" si="12"/>
        <v>7268</v>
      </c>
      <c r="O52" s="30">
        <f t="shared" si="12"/>
        <v>4088</v>
      </c>
      <c r="P52" s="30">
        <f t="shared" si="12"/>
        <v>1384</v>
      </c>
      <c r="Q52" s="31">
        <f t="shared" si="12"/>
        <v>12740</v>
      </c>
    </row>
    <row r="53" spans="1:17" s="1" customFormat="1" ht="12.75">
      <c r="A53" s="13" t="s">
        <v>96</v>
      </c>
      <c r="B53" s="14"/>
      <c r="C53" s="14"/>
      <c r="D53" s="14"/>
      <c r="E53" s="14"/>
      <c r="F53" s="15"/>
      <c r="G53" s="16"/>
      <c r="H53" s="16"/>
      <c r="I53" s="17"/>
      <c r="J53" s="15"/>
      <c r="K53" s="16"/>
      <c r="L53" s="16"/>
      <c r="M53" s="17"/>
      <c r="N53" s="15"/>
      <c r="O53" s="16"/>
      <c r="P53" s="16"/>
      <c r="Q53" s="17"/>
    </row>
    <row r="54" spans="1:17" s="1" customFormat="1" ht="12.75">
      <c r="A54" s="19" t="s">
        <v>9</v>
      </c>
      <c r="F54" s="20">
        <v>1752</v>
      </c>
      <c r="G54" s="21">
        <v>1380</v>
      </c>
      <c r="H54" s="21">
        <v>1013</v>
      </c>
      <c r="I54" s="22">
        <f t="shared" ref="I54:I61" si="13">SUM(F54:H54)</f>
        <v>4145</v>
      </c>
      <c r="J54" s="20">
        <v>2241</v>
      </c>
      <c r="K54" s="21">
        <v>1569</v>
      </c>
      <c r="L54" s="21">
        <v>949</v>
      </c>
      <c r="M54" s="22">
        <f t="shared" ref="M54:M61" si="14">SUM(J54:L54)</f>
        <v>4759</v>
      </c>
      <c r="N54" s="20">
        <v>3993</v>
      </c>
      <c r="O54" s="21">
        <v>2949</v>
      </c>
      <c r="P54" s="21">
        <v>1962</v>
      </c>
      <c r="Q54" s="22">
        <f t="shared" ref="Q54:Q61" si="15">SUM(N54:P54)</f>
        <v>8904</v>
      </c>
    </row>
    <row r="55" spans="1:17" s="1" customFormat="1" ht="12.75">
      <c r="A55" s="19" t="s">
        <v>10</v>
      </c>
      <c r="F55" s="20">
        <v>2710</v>
      </c>
      <c r="G55" s="21">
        <v>941</v>
      </c>
      <c r="H55" s="21">
        <v>643</v>
      </c>
      <c r="I55" s="22">
        <f t="shared" si="13"/>
        <v>4294</v>
      </c>
      <c r="J55" s="20">
        <v>3657</v>
      </c>
      <c r="K55" s="21">
        <v>955</v>
      </c>
      <c r="L55" s="21">
        <v>925</v>
      </c>
      <c r="M55" s="22">
        <f t="shared" si="14"/>
        <v>5537</v>
      </c>
      <c r="N55" s="20">
        <v>6367</v>
      </c>
      <c r="O55" s="21">
        <v>1896</v>
      </c>
      <c r="P55" s="21">
        <v>1568</v>
      </c>
      <c r="Q55" s="22">
        <f t="shared" si="15"/>
        <v>9831</v>
      </c>
    </row>
    <row r="56" spans="1:17" s="1" customFormat="1" ht="12.75">
      <c r="A56" s="19" t="s">
        <v>11</v>
      </c>
      <c r="F56" s="20">
        <v>0</v>
      </c>
      <c r="G56" s="21">
        <v>135</v>
      </c>
      <c r="H56" s="21">
        <v>0</v>
      </c>
      <c r="I56" s="22">
        <f t="shared" si="13"/>
        <v>135</v>
      </c>
      <c r="J56" s="20">
        <v>0</v>
      </c>
      <c r="K56" s="21">
        <v>132</v>
      </c>
      <c r="L56" s="21">
        <v>0</v>
      </c>
      <c r="M56" s="22">
        <f t="shared" si="14"/>
        <v>132</v>
      </c>
      <c r="N56" s="20">
        <v>0</v>
      </c>
      <c r="O56" s="21">
        <v>267</v>
      </c>
      <c r="P56" s="21">
        <v>0</v>
      </c>
      <c r="Q56" s="22">
        <f t="shared" si="15"/>
        <v>267</v>
      </c>
    </row>
    <row r="57" spans="1:17" s="1" customFormat="1" ht="12.75">
      <c r="A57" s="19" t="s">
        <v>12</v>
      </c>
      <c r="F57" s="20">
        <v>1278</v>
      </c>
      <c r="G57" s="21">
        <v>492</v>
      </c>
      <c r="H57" s="21">
        <v>269</v>
      </c>
      <c r="I57" s="22">
        <f t="shared" si="13"/>
        <v>2039</v>
      </c>
      <c r="J57" s="20">
        <v>1332</v>
      </c>
      <c r="K57" s="21">
        <v>465</v>
      </c>
      <c r="L57" s="21">
        <v>185</v>
      </c>
      <c r="M57" s="22">
        <f t="shared" si="14"/>
        <v>1982</v>
      </c>
      <c r="N57" s="20">
        <v>2610</v>
      </c>
      <c r="O57" s="21">
        <v>957</v>
      </c>
      <c r="P57" s="21">
        <v>454</v>
      </c>
      <c r="Q57" s="22">
        <f t="shared" si="15"/>
        <v>4021</v>
      </c>
    </row>
    <row r="58" spans="1:17" s="1" customFormat="1" ht="12.75">
      <c r="A58" s="19" t="s">
        <v>13</v>
      </c>
      <c r="F58" s="20">
        <v>924</v>
      </c>
      <c r="G58" s="21">
        <v>1140</v>
      </c>
      <c r="H58" s="21">
        <v>587</v>
      </c>
      <c r="I58" s="22">
        <f t="shared" si="13"/>
        <v>2651</v>
      </c>
      <c r="J58" s="20">
        <v>948</v>
      </c>
      <c r="K58" s="21">
        <v>1803</v>
      </c>
      <c r="L58" s="21">
        <v>722</v>
      </c>
      <c r="M58" s="22">
        <f t="shared" si="14"/>
        <v>3473</v>
      </c>
      <c r="N58" s="20">
        <v>1872</v>
      </c>
      <c r="O58" s="21">
        <v>2943</v>
      </c>
      <c r="P58" s="21">
        <v>1309</v>
      </c>
      <c r="Q58" s="22">
        <f t="shared" si="15"/>
        <v>6124</v>
      </c>
    </row>
    <row r="59" spans="1:17" s="1" customFormat="1" ht="12.75">
      <c r="A59" s="19" t="s">
        <v>14</v>
      </c>
      <c r="F59" s="20">
        <v>71</v>
      </c>
      <c r="G59" s="21">
        <v>2628</v>
      </c>
      <c r="H59" s="21">
        <v>495</v>
      </c>
      <c r="I59" s="22">
        <f t="shared" si="13"/>
        <v>3194</v>
      </c>
      <c r="J59" s="20">
        <v>83</v>
      </c>
      <c r="K59" s="21">
        <v>3409</v>
      </c>
      <c r="L59" s="21">
        <v>486</v>
      </c>
      <c r="M59" s="22">
        <f t="shared" si="14"/>
        <v>3978</v>
      </c>
      <c r="N59" s="20">
        <v>154</v>
      </c>
      <c r="O59" s="21">
        <v>6037</v>
      </c>
      <c r="P59" s="21">
        <v>981</v>
      </c>
      <c r="Q59" s="22">
        <f t="shared" si="15"/>
        <v>7172</v>
      </c>
    </row>
    <row r="60" spans="1:17" s="1" customFormat="1" ht="12.75">
      <c r="A60" s="19" t="s">
        <v>15</v>
      </c>
      <c r="F60" s="20">
        <v>1275</v>
      </c>
      <c r="G60" s="21">
        <v>1182</v>
      </c>
      <c r="H60" s="21">
        <v>609</v>
      </c>
      <c r="I60" s="22">
        <f t="shared" si="13"/>
        <v>3066</v>
      </c>
      <c r="J60" s="20">
        <v>1446</v>
      </c>
      <c r="K60" s="21">
        <v>1110</v>
      </c>
      <c r="L60" s="21">
        <v>731</v>
      </c>
      <c r="M60" s="22">
        <f t="shared" si="14"/>
        <v>3287</v>
      </c>
      <c r="N60" s="20">
        <v>2721</v>
      </c>
      <c r="O60" s="21">
        <v>2292</v>
      </c>
      <c r="P60" s="21">
        <v>1340</v>
      </c>
      <c r="Q60" s="22">
        <f t="shared" si="15"/>
        <v>6353</v>
      </c>
    </row>
    <row r="61" spans="1:17" s="1" customFormat="1" ht="12.75">
      <c r="A61" s="19" t="s">
        <v>16</v>
      </c>
      <c r="F61" s="20">
        <v>243</v>
      </c>
      <c r="G61" s="21">
        <v>2631</v>
      </c>
      <c r="H61" s="21">
        <v>304</v>
      </c>
      <c r="I61" s="22">
        <f t="shared" si="13"/>
        <v>3178</v>
      </c>
      <c r="J61" s="20">
        <v>231</v>
      </c>
      <c r="K61" s="21">
        <v>3537</v>
      </c>
      <c r="L61" s="21">
        <v>421</v>
      </c>
      <c r="M61" s="22">
        <f t="shared" si="14"/>
        <v>4189</v>
      </c>
      <c r="N61" s="20">
        <v>474</v>
      </c>
      <c r="O61" s="21">
        <v>6168</v>
      </c>
      <c r="P61" s="21">
        <v>725</v>
      </c>
      <c r="Q61" s="22">
        <f t="shared" si="15"/>
        <v>7367</v>
      </c>
    </row>
    <row r="62" spans="1:17" s="1" customFormat="1" ht="12.75">
      <c r="A62" s="23" t="s">
        <v>94</v>
      </c>
      <c r="B62" s="24"/>
      <c r="C62" s="24"/>
      <c r="D62" s="24"/>
      <c r="E62" s="24"/>
      <c r="F62" s="25">
        <f>SUM(F54:F61)</f>
        <v>8253</v>
      </c>
      <c r="G62" s="26">
        <f t="shared" ref="G62:Q62" si="16">SUM(G54:G61)</f>
        <v>10529</v>
      </c>
      <c r="H62" s="26">
        <f t="shared" si="16"/>
        <v>3920</v>
      </c>
      <c r="I62" s="27">
        <f t="shared" si="16"/>
        <v>22702</v>
      </c>
      <c r="J62" s="25">
        <f t="shared" si="16"/>
        <v>9938</v>
      </c>
      <c r="K62" s="26">
        <f t="shared" si="16"/>
        <v>12980</v>
      </c>
      <c r="L62" s="26">
        <f t="shared" si="16"/>
        <v>4419</v>
      </c>
      <c r="M62" s="27">
        <f t="shared" si="16"/>
        <v>27337</v>
      </c>
      <c r="N62" s="25">
        <f t="shared" si="16"/>
        <v>18191</v>
      </c>
      <c r="O62" s="26">
        <f t="shared" si="16"/>
        <v>23509</v>
      </c>
      <c r="P62" s="26">
        <f t="shared" si="16"/>
        <v>8339</v>
      </c>
      <c r="Q62" s="27">
        <f t="shared" si="16"/>
        <v>50039</v>
      </c>
    </row>
    <row r="63" spans="1:17" s="1" customFormat="1" ht="12.75">
      <c r="A63" s="13" t="s">
        <v>85</v>
      </c>
      <c r="B63" s="14"/>
      <c r="C63" s="14"/>
      <c r="D63" s="14"/>
      <c r="E63" s="14"/>
      <c r="F63" s="15"/>
      <c r="G63" s="16"/>
      <c r="H63" s="16"/>
      <c r="I63" s="17"/>
      <c r="J63" s="15"/>
      <c r="K63" s="16"/>
      <c r="L63" s="16"/>
      <c r="M63" s="17"/>
      <c r="N63" s="15"/>
      <c r="O63" s="16"/>
      <c r="P63" s="16"/>
      <c r="Q63" s="17"/>
    </row>
    <row r="64" spans="1:17" s="1" customFormat="1" ht="12.75">
      <c r="A64" s="19" t="s">
        <v>17</v>
      </c>
      <c r="F64" s="20">
        <v>1313</v>
      </c>
      <c r="G64" s="21">
        <v>668</v>
      </c>
      <c r="H64" s="21">
        <v>89</v>
      </c>
      <c r="I64" s="22">
        <f t="shared" ref="I64:I66" si="17">SUM(F64:H64)</f>
        <v>2070</v>
      </c>
      <c r="J64" s="20">
        <v>1221</v>
      </c>
      <c r="K64" s="21">
        <v>451</v>
      </c>
      <c r="L64" s="21">
        <v>316</v>
      </c>
      <c r="M64" s="22">
        <f t="shared" ref="M64:M66" si="18">SUM(J64:L64)</f>
        <v>1988</v>
      </c>
      <c r="N64" s="20">
        <v>2534</v>
      </c>
      <c r="O64" s="21">
        <v>1119</v>
      </c>
      <c r="P64" s="21">
        <v>405</v>
      </c>
      <c r="Q64" s="22">
        <f t="shared" ref="Q64:Q66" si="19">SUM(N64:P64)</f>
        <v>4058</v>
      </c>
    </row>
    <row r="65" spans="1:17" s="1" customFormat="1" ht="12.75">
      <c r="A65" s="19" t="s">
        <v>103</v>
      </c>
      <c r="F65" s="20">
        <v>81</v>
      </c>
      <c r="G65" s="21">
        <v>0</v>
      </c>
      <c r="H65" s="21">
        <v>0</v>
      </c>
      <c r="I65" s="22">
        <f>SUM(F65:H65)</f>
        <v>81</v>
      </c>
      <c r="J65" s="20">
        <v>84</v>
      </c>
      <c r="K65" s="21">
        <v>0</v>
      </c>
      <c r="L65" s="21">
        <v>0</v>
      </c>
      <c r="M65" s="22">
        <f>SUM(J65:L65)</f>
        <v>84</v>
      </c>
      <c r="N65" s="20">
        <v>165</v>
      </c>
      <c r="O65" s="21">
        <v>0</v>
      </c>
      <c r="P65" s="21">
        <v>0</v>
      </c>
      <c r="Q65" s="22">
        <f>SUM(N65:P65)</f>
        <v>165</v>
      </c>
    </row>
    <row r="66" spans="1:17" s="1" customFormat="1" ht="12.75">
      <c r="A66" s="19" t="s">
        <v>18</v>
      </c>
      <c r="F66" s="20">
        <v>21</v>
      </c>
      <c r="G66" s="21">
        <v>231</v>
      </c>
      <c r="H66" s="21">
        <v>78</v>
      </c>
      <c r="I66" s="22">
        <f t="shared" si="17"/>
        <v>330</v>
      </c>
      <c r="J66" s="20">
        <v>45</v>
      </c>
      <c r="K66" s="21">
        <v>337</v>
      </c>
      <c r="L66" s="21">
        <v>539</v>
      </c>
      <c r="M66" s="22">
        <f t="shared" si="18"/>
        <v>921</v>
      </c>
      <c r="N66" s="20">
        <v>66</v>
      </c>
      <c r="O66" s="21">
        <v>568</v>
      </c>
      <c r="P66" s="21">
        <v>617</v>
      </c>
      <c r="Q66" s="22">
        <f t="shared" si="19"/>
        <v>1251</v>
      </c>
    </row>
    <row r="67" spans="1:17" s="1" customFormat="1" ht="12.75">
      <c r="A67" s="23" t="s">
        <v>94</v>
      </c>
      <c r="B67" s="24"/>
      <c r="C67" s="24"/>
      <c r="D67" s="24"/>
      <c r="E67" s="24"/>
      <c r="F67" s="25">
        <f>SUM(F64:F66)</f>
        <v>1415</v>
      </c>
      <c r="G67" s="26">
        <f t="shared" ref="G67:Q67" si="20">SUM(G64:G66)</f>
        <v>899</v>
      </c>
      <c r="H67" s="26">
        <f t="shared" si="20"/>
        <v>167</v>
      </c>
      <c r="I67" s="27">
        <f t="shared" si="20"/>
        <v>2481</v>
      </c>
      <c r="J67" s="25">
        <f t="shared" si="20"/>
        <v>1350</v>
      </c>
      <c r="K67" s="26">
        <f t="shared" si="20"/>
        <v>788</v>
      </c>
      <c r="L67" s="26">
        <f t="shared" si="20"/>
        <v>855</v>
      </c>
      <c r="M67" s="27">
        <f t="shared" si="20"/>
        <v>2993</v>
      </c>
      <c r="N67" s="25">
        <f t="shared" si="20"/>
        <v>2765</v>
      </c>
      <c r="O67" s="26">
        <f>SUM(O64:O66)</f>
        <v>1687</v>
      </c>
      <c r="P67" s="26">
        <f t="shared" si="20"/>
        <v>1022</v>
      </c>
      <c r="Q67" s="27">
        <f t="shared" si="20"/>
        <v>5474</v>
      </c>
    </row>
    <row r="68" spans="1:17" s="1" customFormat="1" ht="12.75">
      <c r="A68" s="13" t="s">
        <v>86</v>
      </c>
      <c r="B68" s="14"/>
      <c r="C68" s="14"/>
      <c r="D68" s="14"/>
      <c r="E68" s="14"/>
      <c r="F68" s="32"/>
      <c r="G68" s="16"/>
      <c r="H68" s="16"/>
      <c r="I68" s="17"/>
      <c r="J68" s="15"/>
      <c r="K68" s="16"/>
      <c r="L68" s="16"/>
      <c r="M68" s="17"/>
      <c r="N68" s="15"/>
      <c r="O68" s="16"/>
      <c r="P68" s="16"/>
      <c r="Q68" s="17"/>
    </row>
    <row r="69" spans="1:17" s="1" customFormat="1" ht="12.75">
      <c r="A69" s="19" t="s">
        <v>19</v>
      </c>
      <c r="F69" s="20">
        <v>0</v>
      </c>
      <c r="G69" s="21">
        <v>189</v>
      </c>
      <c r="H69" s="21">
        <v>954</v>
      </c>
      <c r="I69" s="22">
        <f t="shared" ref="I69:I71" si="21">SUM(F69:H69)</f>
        <v>1143</v>
      </c>
      <c r="J69" s="20">
        <v>0</v>
      </c>
      <c r="K69" s="21">
        <v>111</v>
      </c>
      <c r="L69" s="21">
        <v>813</v>
      </c>
      <c r="M69" s="22">
        <f t="shared" ref="M69:M71" si="22">SUM(J69:L69)</f>
        <v>924</v>
      </c>
      <c r="N69" s="20">
        <v>0</v>
      </c>
      <c r="O69" s="21">
        <v>300</v>
      </c>
      <c r="P69" s="21">
        <v>1767</v>
      </c>
      <c r="Q69" s="22">
        <f t="shared" ref="Q69:Q71" si="23">SUM(N69:P69)</f>
        <v>2067</v>
      </c>
    </row>
    <row r="70" spans="1:17" s="1" customFormat="1" ht="12.75">
      <c r="A70" s="19" t="s">
        <v>20</v>
      </c>
      <c r="F70" s="20">
        <v>467</v>
      </c>
      <c r="G70" s="21">
        <v>570</v>
      </c>
      <c r="H70" s="21">
        <v>1229</v>
      </c>
      <c r="I70" s="22">
        <f t="shared" si="21"/>
        <v>2266</v>
      </c>
      <c r="J70" s="20">
        <v>339</v>
      </c>
      <c r="K70" s="21">
        <v>372</v>
      </c>
      <c r="L70" s="21">
        <v>347</v>
      </c>
      <c r="M70" s="22">
        <f t="shared" si="22"/>
        <v>1058</v>
      </c>
      <c r="N70" s="20">
        <v>806</v>
      </c>
      <c r="O70" s="21">
        <v>942</v>
      </c>
      <c r="P70" s="21">
        <v>1576</v>
      </c>
      <c r="Q70" s="22">
        <f t="shared" si="23"/>
        <v>3324</v>
      </c>
    </row>
    <row r="71" spans="1:17" s="1" customFormat="1" ht="12.75">
      <c r="A71" s="19" t="s">
        <v>21</v>
      </c>
      <c r="F71" s="20">
        <v>141</v>
      </c>
      <c r="G71" s="21">
        <v>1346</v>
      </c>
      <c r="H71" s="21">
        <v>403</v>
      </c>
      <c r="I71" s="22">
        <f t="shared" si="21"/>
        <v>1890</v>
      </c>
      <c r="J71" s="20">
        <v>72</v>
      </c>
      <c r="K71" s="21">
        <v>877</v>
      </c>
      <c r="L71" s="21">
        <v>92</v>
      </c>
      <c r="M71" s="22">
        <f t="shared" si="22"/>
        <v>1041</v>
      </c>
      <c r="N71" s="20">
        <v>213</v>
      </c>
      <c r="O71" s="21">
        <v>2223</v>
      </c>
      <c r="P71" s="21">
        <v>495</v>
      </c>
      <c r="Q71" s="22">
        <f t="shared" si="23"/>
        <v>2931</v>
      </c>
    </row>
    <row r="72" spans="1:17" s="1" customFormat="1" ht="12.75">
      <c r="A72" s="23" t="s">
        <v>94</v>
      </c>
      <c r="B72" s="24"/>
      <c r="C72" s="24"/>
      <c r="D72" s="24"/>
      <c r="E72" s="24"/>
      <c r="F72" s="25">
        <f>SUM(F69:F71)</f>
        <v>608</v>
      </c>
      <c r="G72" s="26">
        <f t="shared" ref="G72:Q72" si="24">SUM(G69:G71)</f>
        <v>2105</v>
      </c>
      <c r="H72" s="26">
        <f t="shared" si="24"/>
        <v>2586</v>
      </c>
      <c r="I72" s="27">
        <f t="shared" si="24"/>
        <v>5299</v>
      </c>
      <c r="J72" s="25">
        <f t="shared" si="24"/>
        <v>411</v>
      </c>
      <c r="K72" s="26">
        <f t="shared" si="24"/>
        <v>1360</v>
      </c>
      <c r="L72" s="26">
        <f t="shared" si="24"/>
        <v>1252</v>
      </c>
      <c r="M72" s="27">
        <f t="shared" si="24"/>
        <v>3023</v>
      </c>
      <c r="N72" s="25">
        <f t="shared" si="24"/>
        <v>1019</v>
      </c>
      <c r="O72" s="26">
        <f t="shared" si="24"/>
        <v>3465</v>
      </c>
      <c r="P72" s="26">
        <f t="shared" si="24"/>
        <v>3838</v>
      </c>
      <c r="Q72" s="27">
        <f t="shared" si="24"/>
        <v>8322</v>
      </c>
    </row>
    <row r="73" spans="1:17" s="1" customFormat="1" ht="12.75">
      <c r="A73" s="13" t="s">
        <v>22</v>
      </c>
      <c r="B73" s="14"/>
      <c r="C73" s="14"/>
      <c r="D73" s="14"/>
      <c r="E73" s="14"/>
      <c r="F73" s="32"/>
      <c r="G73" s="16"/>
      <c r="H73" s="16"/>
      <c r="I73" s="17"/>
      <c r="J73" s="15"/>
      <c r="K73" s="16"/>
      <c r="L73" s="16"/>
      <c r="M73" s="17"/>
      <c r="N73" s="15"/>
      <c r="O73" s="16"/>
      <c r="P73" s="16"/>
      <c r="Q73" s="17"/>
    </row>
    <row r="74" spans="1:17" s="1" customFormat="1" ht="12.75">
      <c r="A74" s="19" t="s">
        <v>23</v>
      </c>
      <c r="F74" s="20">
        <v>878</v>
      </c>
      <c r="G74" s="21">
        <v>2274</v>
      </c>
      <c r="H74" s="21">
        <v>385</v>
      </c>
      <c r="I74" s="22">
        <f t="shared" ref="I74:I82" si="25">SUM(F74:H74)</f>
        <v>3537</v>
      </c>
      <c r="J74" s="20">
        <v>774</v>
      </c>
      <c r="K74" s="21">
        <v>979</v>
      </c>
      <c r="L74" s="21">
        <v>468</v>
      </c>
      <c r="M74" s="22">
        <f t="shared" ref="M74:M82" si="26">SUM(J74:L74)</f>
        <v>2221</v>
      </c>
      <c r="N74" s="20">
        <v>1652</v>
      </c>
      <c r="O74" s="21">
        <v>3253</v>
      </c>
      <c r="P74" s="21">
        <v>853</v>
      </c>
      <c r="Q74" s="22">
        <f t="shared" ref="Q74:Q82" si="27">SUM(N74:P74)</f>
        <v>5758</v>
      </c>
    </row>
    <row r="75" spans="1:17" s="1" customFormat="1" ht="12.75">
      <c r="A75" s="19" t="s">
        <v>24</v>
      </c>
      <c r="F75" s="20">
        <v>132</v>
      </c>
      <c r="G75" s="21">
        <v>651</v>
      </c>
      <c r="H75" s="21">
        <v>112</v>
      </c>
      <c r="I75" s="22">
        <f t="shared" si="25"/>
        <v>895</v>
      </c>
      <c r="J75" s="20">
        <v>66</v>
      </c>
      <c r="K75" s="21">
        <v>325</v>
      </c>
      <c r="L75" s="21">
        <v>181</v>
      </c>
      <c r="M75" s="22">
        <f t="shared" si="26"/>
        <v>572</v>
      </c>
      <c r="N75" s="20">
        <v>198</v>
      </c>
      <c r="O75" s="21">
        <v>976</v>
      </c>
      <c r="P75" s="21">
        <v>293</v>
      </c>
      <c r="Q75" s="22">
        <f t="shared" si="27"/>
        <v>1467</v>
      </c>
    </row>
    <row r="76" spans="1:17" s="1" customFormat="1" ht="12.75">
      <c r="A76" s="19" t="s">
        <v>25</v>
      </c>
      <c r="F76" s="20">
        <v>78</v>
      </c>
      <c r="G76" s="21">
        <v>509</v>
      </c>
      <c r="H76" s="21">
        <v>158</v>
      </c>
      <c r="I76" s="22">
        <f t="shared" si="25"/>
        <v>745</v>
      </c>
      <c r="J76" s="20">
        <v>54</v>
      </c>
      <c r="K76" s="21">
        <v>328</v>
      </c>
      <c r="L76" s="21">
        <v>591</v>
      </c>
      <c r="M76" s="22">
        <f t="shared" si="26"/>
        <v>973</v>
      </c>
      <c r="N76" s="20">
        <v>132</v>
      </c>
      <c r="O76" s="21">
        <v>837</v>
      </c>
      <c r="P76" s="21">
        <v>749</v>
      </c>
      <c r="Q76" s="22">
        <f t="shared" si="27"/>
        <v>1718</v>
      </c>
    </row>
    <row r="77" spans="1:17" s="1" customFormat="1" ht="12.75">
      <c r="A77" s="19" t="s">
        <v>26</v>
      </c>
      <c r="F77" s="20">
        <v>378</v>
      </c>
      <c r="G77" s="21">
        <v>905</v>
      </c>
      <c r="H77" s="21">
        <v>344</v>
      </c>
      <c r="I77" s="22">
        <f t="shared" si="25"/>
        <v>1627</v>
      </c>
      <c r="J77" s="20">
        <v>321</v>
      </c>
      <c r="K77" s="21">
        <v>529</v>
      </c>
      <c r="L77" s="21">
        <v>806</v>
      </c>
      <c r="M77" s="22">
        <f t="shared" si="26"/>
        <v>1656</v>
      </c>
      <c r="N77" s="20">
        <v>699</v>
      </c>
      <c r="O77" s="21">
        <v>1434</v>
      </c>
      <c r="P77" s="21">
        <v>1150</v>
      </c>
      <c r="Q77" s="22">
        <f t="shared" si="27"/>
        <v>3283</v>
      </c>
    </row>
    <row r="78" spans="1:17" s="1" customFormat="1" ht="12.75">
      <c r="A78" s="19" t="s">
        <v>27</v>
      </c>
      <c r="F78" s="20">
        <v>2162</v>
      </c>
      <c r="G78" s="21">
        <v>2839</v>
      </c>
      <c r="H78" s="21">
        <v>542</v>
      </c>
      <c r="I78" s="22">
        <f t="shared" si="25"/>
        <v>5543</v>
      </c>
      <c r="J78" s="20">
        <v>861</v>
      </c>
      <c r="K78" s="21">
        <v>1144</v>
      </c>
      <c r="L78" s="21">
        <v>878</v>
      </c>
      <c r="M78" s="22">
        <f t="shared" si="26"/>
        <v>2883</v>
      </c>
      <c r="N78" s="20">
        <v>3023</v>
      </c>
      <c r="O78" s="21">
        <v>3983</v>
      </c>
      <c r="P78" s="21">
        <v>1420</v>
      </c>
      <c r="Q78" s="22">
        <f t="shared" si="27"/>
        <v>8426</v>
      </c>
    </row>
    <row r="79" spans="1:17" s="1" customFormat="1" ht="12.75">
      <c r="A79" s="19" t="s">
        <v>28</v>
      </c>
      <c r="F79" s="20">
        <v>825</v>
      </c>
      <c r="G79" s="21">
        <v>1772</v>
      </c>
      <c r="H79" s="21">
        <v>442</v>
      </c>
      <c r="I79" s="22">
        <f t="shared" si="25"/>
        <v>3039</v>
      </c>
      <c r="J79" s="20">
        <v>242</v>
      </c>
      <c r="K79" s="21">
        <v>437</v>
      </c>
      <c r="L79" s="21">
        <v>411</v>
      </c>
      <c r="M79" s="22">
        <f t="shared" si="26"/>
        <v>1090</v>
      </c>
      <c r="N79" s="20">
        <v>1067</v>
      </c>
      <c r="O79" s="21">
        <v>2209</v>
      </c>
      <c r="P79" s="21">
        <v>853</v>
      </c>
      <c r="Q79" s="22">
        <f t="shared" si="27"/>
        <v>4129</v>
      </c>
    </row>
    <row r="80" spans="1:17" s="1" customFormat="1" ht="12.75">
      <c r="A80" s="19" t="s">
        <v>29</v>
      </c>
      <c r="F80" s="20">
        <v>0</v>
      </c>
      <c r="G80" s="21">
        <v>63</v>
      </c>
      <c r="H80" s="21">
        <v>341</v>
      </c>
      <c r="I80" s="22">
        <f t="shared" si="25"/>
        <v>404</v>
      </c>
      <c r="J80" s="20">
        <v>0</v>
      </c>
      <c r="K80" s="21">
        <v>117</v>
      </c>
      <c r="L80" s="21">
        <v>1135</v>
      </c>
      <c r="M80" s="22">
        <f t="shared" si="26"/>
        <v>1252</v>
      </c>
      <c r="N80" s="20">
        <v>0</v>
      </c>
      <c r="O80" s="21">
        <v>180</v>
      </c>
      <c r="P80" s="21">
        <v>1476</v>
      </c>
      <c r="Q80" s="22">
        <f t="shared" si="27"/>
        <v>1656</v>
      </c>
    </row>
    <row r="81" spans="1:17" s="1" customFormat="1" ht="12.75">
      <c r="A81" s="19" t="s">
        <v>30</v>
      </c>
      <c r="F81" s="20">
        <v>69</v>
      </c>
      <c r="G81" s="21">
        <v>586</v>
      </c>
      <c r="H81" s="21">
        <v>279</v>
      </c>
      <c r="I81" s="22">
        <f t="shared" si="25"/>
        <v>934</v>
      </c>
      <c r="J81" s="20">
        <v>54</v>
      </c>
      <c r="K81" s="21">
        <v>472</v>
      </c>
      <c r="L81" s="21">
        <v>611</v>
      </c>
      <c r="M81" s="22">
        <f t="shared" si="26"/>
        <v>1137</v>
      </c>
      <c r="N81" s="20">
        <v>123</v>
      </c>
      <c r="O81" s="21">
        <v>1058</v>
      </c>
      <c r="P81" s="21">
        <v>890</v>
      </c>
      <c r="Q81" s="22">
        <f t="shared" si="27"/>
        <v>2071</v>
      </c>
    </row>
    <row r="82" spans="1:17" s="1" customFormat="1" ht="12.75">
      <c r="A82" s="19" t="s">
        <v>87</v>
      </c>
      <c r="F82" s="20">
        <v>2176</v>
      </c>
      <c r="G82" s="21">
        <v>321</v>
      </c>
      <c r="H82" s="21">
        <v>6</v>
      </c>
      <c r="I82" s="22">
        <f t="shared" si="25"/>
        <v>2503</v>
      </c>
      <c r="J82" s="20">
        <v>1591</v>
      </c>
      <c r="K82" s="21">
        <v>368</v>
      </c>
      <c r="L82" s="21">
        <v>9</v>
      </c>
      <c r="M82" s="22">
        <f t="shared" si="26"/>
        <v>1968</v>
      </c>
      <c r="N82" s="20">
        <v>3767</v>
      </c>
      <c r="O82" s="21">
        <v>689</v>
      </c>
      <c r="P82" s="21">
        <v>15</v>
      </c>
      <c r="Q82" s="22">
        <f t="shared" si="27"/>
        <v>4471</v>
      </c>
    </row>
    <row r="83" spans="1:17" s="1" customFormat="1" ht="12.75">
      <c r="A83" s="23" t="s">
        <v>94</v>
      </c>
      <c r="B83" s="24"/>
      <c r="C83" s="24"/>
      <c r="D83" s="24"/>
      <c r="E83" s="24"/>
      <c r="F83" s="25">
        <f>SUM(F74:F82)</f>
        <v>6698</v>
      </c>
      <c r="G83" s="26">
        <f t="shared" ref="G83:Q83" si="28">SUM(G74:G82)</f>
        <v>9920</v>
      </c>
      <c r="H83" s="26">
        <f t="shared" si="28"/>
        <v>2609</v>
      </c>
      <c r="I83" s="27">
        <f>SUM(I74:I82)</f>
        <v>19227</v>
      </c>
      <c r="J83" s="25">
        <f t="shared" si="28"/>
        <v>3963</v>
      </c>
      <c r="K83" s="26">
        <f t="shared" si="28"/>
        <v>4699</v>
      </c>
      <c r="L83" s="26">
        <f t="shared" si="28"/>
        <v>5090</v>
      </c>
      <c r="M83" s="27">
        <f t="shared" si="28"/>
        <v>13752</v>
      </c>
      <c r="N83" s="25">
        <f t="shared" si="28"/>
        <v>10661</v>
      </c>
      <c r="O83" s="26">
        <f t="shared" si="28"/>
        <v>14619</v>
      </c>
      <c r="P83" s="26">
        <f t="shared" si="28"/>
        <v>7699</v>
      </c>
      <c r="Q83" s="27">
        <f t="shared" si="28"/>
        <v>32979</v>
      </c>
    </row>
    <row r="84" spans="1:17" s="1" customFormat="1" ht="12.75">
      <c r="A84" s="13" t="s">
        <v>97</v>
      </c>
      <c r="B84" s="14"/>
      <c r="C84" s="14"/>
      <c r="D84" s="14"/>
      <c r="E84" s="14"/>
      <c r="F84" s="32"/>
      <c r="G84" s="16"/>
      <c r="H84" s="16"/>
      <c r="I84" s="17"/>
      <c r="J84" s="15"/>
      <c r="K84" s="16"/>
      <c r="L84" s="16"/>
      <c r="M84" s="17"/>
      <c r="N84" s="15"/>
      <c r="O84" s="16"/>
      <c r="P84" s="16"/>
      <c r="Q84" s="17"/>
    </row>
    <row r="85" spans="1:17" s="1" customFormat="1" ht="12.75">
      <c r="A85" s="19" t="s">
        <v>31</v>
      </c>
      <c r="F85" s="20">
        <v>624</v>
      </c>
      <c r="G85" s="21">
        <v>803</v>
      </c>
      <c r="H85" s="21">
        <v>81</v>
      </c>
      <c r="I85" s="22">
        <f t="shared" ref="I85:I93" si="29">SUM(F85:H85)</f>
        <v>1508</v>
      </c>
      <c r="J85" s="20">
        <v>210</v>
      </c>
      <c r="K85" s="21">
        <v>240</v>
      </c>
      <c r="L85" s="21">
        <v>450</v>
      </c>
      <c r="M85" s="22">
        <f t="shared" ref="M85:M93" si="30">SUM(J85:L85)</f>
        <v>900</v>
      </c>
      <c r="N85" s="20">
        <v>834</v>
      </c>
      <c r="O85" s="21">
        <v>1043</v>
      </c>
      <c r="P85" s="21">
        <v>531</v>
      </c>
      <c r="Q85" s="22">
        <f t="shared" ref="Q85:Q93" si="31">SUM(N85:P85)</f>
        <v>2408</v>
      </c>
    </row>
    <row r="86" spans="1:17" s="1" customFormat="1" ht="12.75">
      <c r="A86" s="19" t="s">
        <v>32</v>
      </c>
      <c r="F86" s="20">
        <v>642</v>
      </c>
      <c r="G86" s="21">
        <v>291</v>
      </c>
      <c r="H86" s="21">
        <v>37</v>
      </c>
      <c r="I86" s="22">
        <f t="shared" si="29"/>
        <v>970</v>
      </c>
      <c r="J86" s="20">
        <v>350</v>
      </c>
      <c r="K86" s="21">
        <v>135</v>
      </c>
      <c r="L86" s="21">
        <v>84</v>
      </c>
      <c r="M86" s="22">
        <f t="shared" si="30"/>
        <v>569</v>
      </c>
      <c r="N86" s="20">
        <v>992</v>
      </c>
      <c r="O86" s="21">
        <v>426</v>
      </c>
      <c r="P86" s="21">
        <v>121</v>
      </c>
      <c r="Q86" s="22">
        <f t="shared" si="31"/>
        <v>1539</v>
      </c>
    </row>
    <row r="87" spans="1:17" s="1" customFormat="1" ht="12.75">
      <c r="A87" s="19" t="s">
        <v>33</v>
      </c>
      <c r="F87" s="20">
        <v>896</v>
      </c>
      <c r="G87" s="21">
        <v>273</v>
      </c>
      <c r="H87" s="21">
        <v>9</v>
      </c>
      <c r="I87" s="22">
        <f t="shared" si="29"/>
        <v>1178</v>
      </c>
      <c r="J87" s="20">
        <v>1105</v>
      </c>
      <c r="K87" s="21">
        <v>749</v>
      </c>
      <c r="L87" s="21">
        <v>20</v>
      </c>
      <c r="M87" s="22">
        <f t="shared" si="30"/>
        <v>1874</v>
      </c>
      <c r="N87" s="20">
        <v>2001</v>
      </c>
      <c r="O87" s="21">
        <v>1022</v>
      </c>
      <c r="P87" s="21">
        <v>29</v>
      </c>
      <c r="Q87" s="22">
        <f t="shared" si="31"/>
        <v>3052</v>
      </c>
    </row>
    <row r="88" spans="1:17" s="1" customFormat="1" ht="12.75">
      <c r="A88" s="19" t="s">
        <v>34</v>
      </c>
      <c r="F88" s="20">
        <v>625</v>
      </c>
      <c r="G88" s="21">
        <v>282</v>
      </c>
      <c r="H88" s="21">
        <v>2</v>
      </c>
      <c r="I88" s="22">
        <f t="shared" si="29"/>
        <v>909</v>
      </c>
      <c r="J88" s="20">
        <v>974</v>
      </c>
      <c r="K88" s="21">
        <v>374</v>
      </c>
      <c r="L88" s="21">
        <v>0</v>
      </c>
      <c r="M88" s="22">
        <f t="shared" si="30"/>
        <v>1348</v>
      </c>
      <c r="N88" s="20">
        <v>1599</v>
      </c>
      <c r="O88" s="21">
        <v>656</v>
      </c>
      <c r="P88" s="21">
        <v>2</v>
      </c>
      <c r="Q88" s="22">
        <f t="shared" si="31"/>
        <v>2257</v>
      </c>
    </row>
    <row r="89" spans="1:17" s="1" customFormat="1" ht="12.75">
      <c r="A89" s="19" t="s">
        <v>35</v>
      </c>
      <c r="F89" s="20">
        <v>2917</v>
      </c>
      <c r="G89" s="21">
        <v>2504</v>
      </c>
      <c r="H89" s="21">
        <v>175</v>
      </c>
      <c r="I89" s="22">
        <f t="shared" si="29"/>
        <v>5596</v>
      </c>
      <c r="J89" s="20">
        <v>2447</v>
      </c>
      <c r="K89" s="21">
        <v>1673</v>
      </c>
      <c r="L89" s="21">
        <v>471</v>
      </c>
      <c r="M89" s="22">
        <f t="shared" si="30"/>
        <v>4591</v>
      </c>
      <c r="N89" s="20">
        <v>5364</v>
      </c>
      <c r="O89" s="21">
        <v>4177</v>
      </c>
      <c r="P89" s="21">
        <v>646</v>
      </c>
      <c r="Q89" s="22">
        <f t="shared" si="31"/>
        <v>10187</v>
      </c>
    </row>
    <row r="90" spans="1:17" s="1" customFormat="1" ht="12.75">
      <c r="A90" s="19" t="s">
        <v>36</v>
      </c>
      <c r="F90" s="20">
        <v>78</v>
      </c>
      <c r="G90" s="21">
        <v>117</v>
      </c>
      <c r="H90" s="21">
        <v>0</v>
      </c>
      <c r="I90" s="22">
        <f t="shared" si="29"/>
        <v>195</v>
      </c>
      <c r="J90" s="20">
        <v>205</v>
      </c>
      <c r="K90" s="21">
        <v>221</v>
      </c>
      <c r="L90" s="21">
        <v>0</v>
      </c>
      <c r="M90" s="22">
        <f t="shared" si="30"/>
        <v>426</v>
      </c>
      <c r="N90" s="20">
        <v>283</v>
      </c>
      <c r="O90" s="21">
        <v>338</v>
      </c>
      <c r="P90" s="21">
        <v>0</v>
      </c>
      <c r="Q90" s="22">
        <f t="shared" si="31"/>
        <v>621</v>
      </c>
    </row>
    <row r="91" spans="1:17" s="1" customFormat="1" ht="12.75">
      <c r="A91" s="19" t="s">
        <v>37</v>
      </c>
      <c r="F91" s="20">
        <v>105</v>
      </c>
      <c r="G91" s="21">
        <v>30</v>
      </c>
      <c r="H91" s="21">
        <v>81</v>
      </c>
      <c r="I91" s="22">
        <f t="shared" si="29"/>
        <v>216</v>
      </c>
      <c r="J91" s="20">
        <v>72</v>
      </c>
      <c r="K91" s="21">
        <v>21</v>
      </c>
      <c r="L91" s="21">
        <v>576</v>
      </c>
      <c r="M91" s="22">
        <f t="shared" si="30"/>
        <v>669</v>
      </c>
      <c r="N91" s="20">
        <v>177</v>
      </c>
      <c r="O91" s="21">
        <v>51</v>
      </c>
      <c r="P91" s="21">
        <v>657</v>
      </c>
      <c r="Q91" s="22">
        <f t="shared" si="31"/>
        <v>885</v>
      </c>
    </row>
    <row r="92" spans="1:17" s="1" customFormat="1" ht="12.75">
      <c r="A92" s="19" t="s">
        <v>88</v>
      </c>
      <c r="F92" s="20">
        <v>223</v>
      </c>
      <c r="G92" s="21">
        <v>161</v>
      </c>
      <c r="H92" s="21">
        <v>55</v>
      </c>
      <c r="I92" s="22">
        <f t="shared" si="29"/>
        <v>439</v>
      </c>
      <c r="J92" s="20">
        <v>97</v>
      </c>
      <c r="K92" s="21">
        <v>90</v>
      </c>
      <c r="L92" s="21">
        <v>195</v>
      </c>
      <c r="M92" s="22">
        <f t="shared" si="30"/>
        <v>382</v>
      </c>
      <c r="N92" s="20">
        <v>320</v>
      </c>
      <c r="O92" s="21">
        <v>251</v>
      </c>
      <c r="P92" s="21">
        <v>250</v>
      </c>
      <c r="Q92" s="22">
        <f t="shared" si="31"/>
        <v>821</v>
      </c>
    </row>
    <row r="93" spans="1:17" s="1" customFormat="1" ht="12.75">
      <c r="A93" s="19" t="s">
        <v>89</v>
      </c>
      <c r="F93" s="20">
        <v>22</v>
      </c>
      <c r="G93" s="21">
        <v>11</v>
      </c>
      <c r="H93" s="21">
        <v>2</v>
      </c>
      <c r="I93" s="22">
        <f t="shared" si="29"/>
        <v>35</v>
      </c>
      <c r="J93" s="20">
        <v>8</v>
      </c>
      <c r="K93" s="21">
        <v>7</v>
      </c>
      <c r="L93" s="21">
        <v>0</v>
      </c>
      <c r="M93" s="22">
        <f t="shared" si="30"/>
        <v>15</v>
      </c>
      <c r="N93" s="20">
        <v>30</v>
      </c>
      <c r="O93" s="21">
        <v>18</v>
      </c>
      <c r="P93" s="21">
        <v>2</v>
      </c>
      <c r="Q93" s="22">
        <f t="shared" si="31"/>
        <v>50</v>
      </c>
    </row>
    <row r="94" spans="1:17" s="1" customFormat="1" ht="12.75">
      <c r="A94" s="23" t="s">
        <v>94</v>
      </c>
      <c r="B94" s="24"/>
      <c r="C94" s="24"/>
      <c r="D94" s="24"/>
      <c r="E94" s="24"/>
      <c r="F94" s="25">
        <f>SUM(F85:F93)</f>
        <v>6132</v>
      </c>
      <c r="G94" s="26">
        <f t="shared" ref="G94:Q94" si="32">SUM(G85:G93)</f>
        <v>4472</v>
      </c>
      <c r="H94" s="26">
        <f t="shared" si="32"/>
        <v>442</v>
      </c>
      <c r="I94" s="27">
        <f>SUM(I85:I93)</f>
        <v>11046</v>
      </c>
      <c r="J94" s="25">
        <f t="shared" si="32"/>
        <v>5468</v>
      </c>
      <c r="K94" s="26">
        <f t="shared" si="32"/>
        <v>3510</v>
      </c>
      <c r="L94" s="26">
        <f t="shared" si="32"/>
        <v>1796</v>
      </c>
      <c r="M94" s="27">
        <f t="shared" si="32"/>
        <v>10774</v>
      </c>
      <c r="N94" s="25">
        <f t="shared" si="32"/>
        <v>11600</v>
      </c>
      <c r="O94" s="26">
        <f t="shared" si="32"/>
        <v>7982</v>
      </c>
      <c r="P94" s="26">
        <f t="shared" si="32"/>
        <v>2238</v>
      </c>
      <c r="Q94" s="27">
        <f t="shared" si="32"/>
        <v>21820</v>
      </c>
    </row>
    <row r="95" spans="1:17" s="1" customFormat="1" ht="12.75">
      <c r="A95" s="33" t="s">
        <v>99</v>
      </c>
      <c r="B95" s="34"/>
      <c r="C95" s="34"/>
      <c r="D95" s="34"/>
      <c r="E95" s="34"/>
      <c r="F95" s="35">
        <v>0</v>
      </c>
      <c r="G95" s="11">
        <v>0</v>
      </c>
      <c r="H95" s="11">
        <v>0</v>
      </c>
      <c r="I95" s="12">
        <f>SUM(F95:H95)</f>
        <v>0</v>
      </c>
      <c r="J95" s="35">
        <v>0</v>
      </c>
      <c r="K95" s="11">
        <v>0</v>
      </c>
      <c r="L95" s="11">
        <v>0</v>
      </c>
      <c r="M95" s="12">
        <f>SUM(J95:L95)</f>
        <v>0</v>
      </c>
      <c r="N95" s="35">
        <v>0</v>
      </c>
      <c r="O95" s="11">
        <v>0</v>
      </c>
      <c r="P95" s="11">
        <v>0</v>
      </c>
      <c r="Q95" s="12">
        <f>SUM(N95:P95)</f>
        <v>0</v>
      </c>
    </row>
    <row r="96" spans="1:17" s="1" customFormat="1" ht="12.75">
      <c r="A96" s="33" t="s">
        <v>98</v>
      </c>
      <c r="B96" s="34"/>
      <c r="C96" s="34"/>
      <c r="D96" s="34"/>
      <c r="E96" s="34"/>
      <c r="F96" s="35">
        <v>288</v>
      </c>
      <c r="G96" s="11">
        <v>177</v>
      </c>
      <c r="H96" s="11">
        <v>0</v>
      </c>
      <c r="I96" s="12">
        <f>SUM(F96:H96)</f>
        <v>465</v>
      </c>
      <c r="J96" s="35">
        <v>240</v>
      </c>
      <c r="K96" s="11">
        <v>117</v>
      </c>
      <c r="L96" s="11">
        <v>0</v>
      </c>
      <c r="M96" s="12">
        <f>SUM(J96:L96)</f>
        <v>357</v>
      </c>
      <c r="N96" s="35">
        <v>528</v>
      </c>
      <c r="O96" s="11">
        <v>294</v>
      </c>
      <c r="P96" s="11">
        <v>0</v>
      </c>
      <c r="Q96" s="12">
        <f>SUM(N96:P96)</f>
        <v>822</v>
      </c>
    </row>
    <row r="97" spans="1:17" s="1" customFormat="1" ht="12.75">
      <c r="A97" s="13" t="s">
        <v>100</v>
      </c>
      <c r="B97" s="14"/>
      <c r="C97" s="14"/>
      <c r="D97" s="14"/>
      <c r="E97" s="14"/>
      <c r="F97" s="15"/>
      <c r="G97" s="16"/>
      <c r="H97" s="16"/>
      <c r="I97" s="17"/>
      <c r="J97" s="15"/>
      <c r="K97" s="16"/>
      <c r="L97" s="16"/>
      <c r="M97" s="17"/>
      <c r="N97" s="15"/>
      <c r="O97" s="16"/>
      <c r="P97" s="16"/>
      <c r="Q97" s="17"/>
    </row>
    <row r="98" spans="1:17" s="1" customFormat="1" ht="12.75">
      <c r="A98" s="19" t="s">
        <v>38</v>
      </c>
      <c r="F98" s="20">
        <v>1443</v>
      </c>
      <c r="G98" s="21">
        <v>921</v>
      </c>
      <c r="H98" s="21">
        <v>211</v>
      </c>
      <c r="I98" s="22">
        <f t="shared" ref="I98:I99" si="33">SUM(F98:H98)</f>
        <v>2575</v>
      </c>
      <c r="J98" s="20">
        <v>1251</v>
      </c>
      <c r="K98" s="21">
        <v>468</v>
      </c>
      <c r="L98" s="21">
        <v>781</v>
      </c>
      <c r="M98" s="22">
        <f t="shared" ref="M98:M99" si="34">SUM(J98:L98)</f>
        <v>2500</v>
      </c>
      <c r="N98" s="20">
        <v>2694</v>
      </c>
      <c r="O98" s="21">
        <v>1389</v>
      </c>
      <c r="P98" s="21">
        <v>992</v>
      </c>
      <c r="Q98" s="22">
        <f t="shared" ref="Q98:Q99" si="35">SUM(N98:P98)</f>
        <v>5075</v>
      </c>
    </row>
    <row r="99" spans="1:17" s="1" customFormat="1" ht="12.75">
      <c r="A99" s="19" t="s">
        <v>90</v>
      </c>
      <c r="F99" s="20">
        <v>205</v>
      </c>
      <c r="G99" s="21">
        <v>0</v>
      </c>
      <c r="H99" s="21">
        <v>0</v>
      </c>
      <c r="I99" s="22">
        <f t="shared" si="33"/>
        <v>205</v>
      </c>
      <c r="J99" s="20">
        <v>162</v>
      </c>
      <c r="K99" s="21">
        <v>0</v>
      </c>
      <c r="L99" s="21">
        <v>0</v>
      </c>
      <c r="M99" s="22">
        <f t="shared" si="34"/>
        <v>162</v>
      </c>
      <c r="N99" s="20">
        <v>367</v>
      </c>
      <c r="O99" s="21">
        <v>0</v>
      </c>
      <c r="P99" s="21">
        <v>0</v>
      </c>
      <c r="Q99" s="22">
        <f t="shared" si="35"/>
        <v>367</v>
      </c>
    </row>
    <row r="100" spans="1:17" s="1" customFormat="1" ht="12.75">
      <c r="A100" s="23" t="s">
        <v>94</v>
      </c>
      <c r="B100" s="24"/>
      <c r="C100" s="24"/>
      <c r="D100" s="24"/>
      <c r="E100" s="24"/>
      <c r="F100" s="25">
        <f>SUM(F98:F99)</f>
        <v>1648</v>
      </c>
      <c r="G100" s="26">
        <f t="shared" ref="G100:Q100" si="36">SUM(G98:G99)</f>
        <v>921</v>
      </c>
      <c r="H100" s="26">
        <f t="shared" si="36"/>
        <v>211</v>
      </c>
      <c r="I100" s="27">
        <f t="shared" si="36"/>
        <v>2780</v>
      </c>
      <c r="J100" s="25">
        <f t="shared" si="36"/>
        <v>1413</v>
      </c>
      <c r="K100" s="26">
        <f t="shared" si="36"/>
        <v>468</v>
      </c>
      <c r="L100" s="26">
        <f t="shared" si="36"/>
        <v>781</v>
      </c>
      <c r="M100" s="27">
        <f t="shared" si="36"/>
        <v>2662</v>
      </c>
      <c r="N100" s="25">
        <f t="shared" si="36"/>
        <v>3061</v>
      </c>
      <c r="O100" s="26">
        <f t="shared" si="36"/>
        <v>1389</v>
      </c>
      <c r="P100" s="26">
        <f t="shared" si="36"/>
        <v>992</v>
      </c>
      <c r="Q100" s="27">
        <f t="shared" si="36"/>
        <v>5442</v>
      </c>
    </row>
    <row r="101" spans="1:17" s="1" customFormat="1" ht="12.75">
      <c r="A101" s="33" t="s">
        <v>39</v>
      </c>
      <c r="B101" s="34"/>
      <c r="C101" s="34"/>
      <c r="D101" s="34"/>
      <c r="E101" s="34"/>
      <c r="F101" s="35">
        <v>989</v>
      </c>
      <c r="G101" s="11">
        <v>3111</v>
      </c>
      <c r="H101" s="11">
        <v>440</v>
      </c>
      <c r="I101" s="12">
        <f>SUM(F101:H101)</f>
        <v>4540</v>
      </c>
      <c r="J101" s="35">
        <v>955</v>
      </c>
      <c r="K101" s="11">
        <v>2446</v>
      </c>
      <c r="L101" s="11">
        <v>742</v>
      </c>
      <c r="M101" s="12">
        <f>SUM(J101:L101)</f>
        <v>4143</v>
      </c>
      <c r="N101" s="35">
        <v>1944</v>
      </c>
      <c r="O101" s="11">
        <v>5557</v>
      </c>
      <c r="P101" s="11">
        <v>1182</v>
      </c>
      <c r="Q101" s="12">
        <f>SUM(N101:P101)</f>
        <v>8683</v>
      </c>
    </row>
    <row r="102" spans="1:17" s="1" customFormat="1" ht="12.75">
      <c r="A102" s="33" t="s">
        <v>40</v>
      </c>
      <c r="B102" s="34"/>
      <c r="C102" s="34"/>
      <c r="D102" s="34"/>
      <c r="E102" s="34"/>
      <c r="F102" s="35">
        <v>0</v>
      </c>
      <c r="G102" s="11">
        <v>0</v>
      </c>
      <c r="H102" s="11">
        <v>4863</v>
      </c>
      <c r="I102" s="12">
        <f>SUM(F102:H102)</f>
        <v>4863</v>
      </c>
      <c r="J102" s="35">
        <v>0</v>
      </c>
      <c r="K102" s="11">
        <v>0</v>
      </c>
      <c r="L102" s="11">
        <v>4798</v>
      </c>
      <c r="M102" s="12">
        <f>SUM(J102:L102)</f>
        <v>4798</v>
      </c>
      <c r="N102" s="35">
        <v>0</v>
      </c>
      <c r="O102" s="11">
        <v>0</v>
      </c>
      <c r="P102" s="11">
        <v>9661</v>
      </c>
      <c r="Q102" s="12">
        <f>SUM(N102:P102)</f>
        <v>9661</v>
      </c>
    </row>
    <row r="103" spans="1:17" s="1" customFormat="1" ht="12.75">
      <c r="A103" s="13" t="s">
        <v>41</v>
      </c>
      <c r="B103" s="14"/>
      <c r="C103" s="14"/>
      <c r="D103" s="14"/>
      <c r="E103" s="14"/>
      <c r="F103" s="15"/>
      <c r="G103" s="16"/>
      <c r="H103" s="16"/>
      <c r="I103" s="17"/>
      <c r="J103" s="15"/>
      <c r="K103" s="16"/>
      <c r="L103" s="16"/>
      <c r="M103" s="17"/>
      <c r="N103" s="15"/>
      <c r="O103" s="16"/>
      <c r="P103" s="16"/>
      <c r="Q103" s="17"/>
    </row>
    <row r="104" spans="1:17" s="1" customFormat="1" ht="12.75">
      <c r="A104" s="19" t="s">
        <v>42</v>
      </c>
      <c r="F104" s="20">
        <v>261</v>
      </c>
      <c r="G104" s="21">
        <v>0</v>
      </c>
      <c r="H104" s="21">
        <v>0</v>
      </c>
      <c r="I104" s="22">
        <f t="shared" ref="I104:I106" si="37">SUM(F104:H104)</f>
        <v>261</v>
      </c>
      <c r="J104" s="20">
        <v>264</v>
      </c>
      <c r="K104" s="21">
        <v>1</v>
      </c>
      <c r="L104" s="21">
        <v>0</v>
      </c>
      <c r="M104" s="22">
        <f t="shared" ref="M104:M106" si="38">SUM(J104:L104)</f>
        <v>265</v>
      </c>
      <c r="N104" s="20">
        <v>525</v>
      </c>
      <c r="O104" s="21">
        <v>1</v>
      </c>
      <c r="P104" s="21">
        <v>0</v>
      </c>
      <c r="Q104" s="22">
        <f t="shared" ref="Q104:Q106" si="39">SUM(N104:P104)</f>
        <v>526</v>
      </c>
    </row>
    <row r="105" spans="1:17" s="1" customFormat="1" ht="12.75">
      <c r="A105" s="19" t="s">
        <v>43</v>
      </c>
      <c r="F105" s="20">
        <v>86</v>
      </c>
      <c r="G105" s="21">
        <v>0</v>
      </c>
      <c r="H105" s="21">
        <v>0</v>
      </c>
      <c r="I105" s="22">
        <f t="shared" si="37"/>
        <v>86</v>
      </c>
      <c r="J105" s="20">
        <v>63</v>
      </c>
      <c r="K105" s="21">
        <v>0</v>
      </c>
      <c r="L105" s="21">
        <v>0</v>
      </c>
      <c r="M105" s="22">
        <f t="shared" si="38"/>
        <v>63</v>
      </c>
      <c r="N105" s="20">
        <v>149</v>
      </c>
      <c r="O105" s="21">
        <v>0</v>
      </c>
      <c r="P105" s="21">
        <v>0</v>
      </c>
      <c r="Q105" s="22">
        <f t="shared" si="39"/>
        <v>149</v>
      </c>
    </row>
    <row r="106" spans="1:17" s="1" customFormat="1" ht="12.75">
      <c r="A106" s="19" t="s">
        <v>44</v>
      </c>
      <c r="F106" s="20">
        <v>1476</v>
      </c>
      <c r="G106" s="21">
        <v>12</v>
      </c>
      <c r="H106" s="21">
        <v>0</v>
      </c>
      <c r="I106" s="22">
        <f t="shared" si="37"/>
        <v>1488</v>
      </c>
      <c r="J106" s="20">
        <v>1002</v>
      </c>
      <c r="K106" s="21">
        <v>10</v>
      </c>
      <c r="L106" s="21">
        <v>0</v>
      </c>
      <c r="M106" s="22">
        <f t="shared" si="38"/>
        <v>1012</v>
      </c>
      <c r="N106" s="20">
        <v>2478</v>
      </c>
      <c r="O106" s="21">
        <v>22</v>
      </c>
      <c r="P106" s="21">
        <v>0</v>
      </c>
      <c r="Q106" s="22">
        <f t="shared" si="39"/>
        <v>2500</v>
      </c>
    </row>
    <row r="107" spans="1:17" s="1" customFormat="1" ht="12.75">
      <c r="A107" s="23" t="s">
        <v>94</v>
      </c>
      <c r="B107" s="24"/>
      <c r="C107" s="24"/>
      <c r="D107" s="24"/>
      <c r="E107" s="24"/>
      <c r="F107" s="25">
        <f>SUM(F104:F106)</f>
        <v>1823</v>
      </c>
      <c r="G107" s="26">
        <f t="shared" ref="G107:Q107" si="40">SUM(G104:G106)</f>
        <v>12</v>
      </c>
      <c r="H107" s="26">
        <f t="shared" si="40"/>
        <v>0</v>
      </c>
      <c r="I107" s="27">
        <f>SUM(I104:I106)</f>
        <v>1835</v>
      </c>
      <c r="J107" s="25">
        <f t="shared" si="40"/>
        <v>1329</v>
      </c>
      <c r="K107" s="26">
        <f t="shared" si="40"/>
        <v>11</v>
      </c>
      <c r="L107" s="26">
        <f t="shared" si="40"/>
        <v>0</v>
      </c>
      <c r="M107" s="27">
        <f t="shared" si="40"/>
        <v>1340</v>
      </c>
      <c r="N107" s="25">
        <f t="shared" si="40"/>
        <v>3152</v>
      </c>
      <c r="O107" s="26">
        <f t="shared" si="40"/>
        <v>23</v>
      </c>
      <c r="P107" s="26">
        <f t="shared" si="40"/>
        <v>0</v>
      </c>
      <c r="Q107" s="27">
        <f t="shared" si="40"/>
        <v>3175</v>
      </c>
    </row>
    <row r="108" spans="1:17" s="1" customFormat="1" ht="12.75">
      <c r="A108" s="33" t="s">
        <v>45</v>
      </c>
      <c r="B108" s="34"/>
      <c r="C108" s="34"/>
      <c r="D108" s="34"/>
      <c r="E108" s="34"/>
      <c r="F108" s="35">
        <v>1114</v>
      </c>
      <c r="G108" s="11">
        <v>6965</v>
      </c>
      <c r="H108" s="11">
        <v>0</v>
      </c>
      <c r="I108" s="12">
        <f>SUM(F108:H108)</f>
        <v>8079</v>
      </c>
      <c r="J108" s="35">
        <v>699</v>
      </c>
      <c r="K108" s="11">
        <v>3452</v>
      </c>
      <c r="L108" s="11">
        <v>0</v>
      </c>
      <c r="M108" s="12">
        <f>SUM(J108:L108)</f>
        <v>4151</v>
      </c>
      <c r="N108" s="35">
        <v>1813</v>
      </c>
      <c r="O108" s="11">
        <v>10417</v>
      </c>
      <c r="P108" s="11">
        <v>0</v>
      </c>
      <c r="Q108" s="12">
        <f>SUM(N108:P108)</f>
        <v>12230</v>
      </c>
    </row>
    <row r="109" spans="1:17" s="28" customFormat="1" ht="12.75">
      <c r="A109" s="33" t="s">
        <v>92</v>
      </c>
      <c r="B109" s="34"/>
      <c r="C109" s="34"/>
      <c r="D109" s="34"/>
      <c r="E109" s="34"/>
      <c r="F109" s="36">
        <f t="shared" ref="F109:Q109" si="41">SUM(F15,F52,F62,F67,F72,F83,F94,F100,F107,F47,F96,F101,F108,F102)</f>
        <v>103210</v>
      </c>
      <c r="G109" s="37">
        <f t="shared" si="41"/>
        <v>72960</v>
      </c>
      <c r="H109" s="37">
        <f t="shared" si="41"/>
        <v>25927</v>
      </c>
      <c r="I109" s="38">
        <f t="shared" si="41"/>
        <v>202097</v>
      </c>
      <c r="J109" s="36">
        <f t="shared" si="41"/>
        <v>84134</v>
      </c>
      <c r="K109" s="37">
        <f t="shared" si="41"/>
        <v>48571</v>
      </c>
      <c r="L109" s="37">
        <f t="shared" si="41"/>
        <v>32074</v>
      </c>
      <c r="M109" s="38">
        <f t="shared" si="41"/>
        <v>164779</v>
      </c>
      <c r="N109" s="36">
        <f t="shared" si="41"/>
        <v>187344</v>
      </c>
      <c r="O109" s="37">
        <f t="shared" si="41"/>
        <v>121531</v>
      </c>
      <c r="P109" s="37">
        <f t="shared" si="41"/>
        <v>58001</v>
      </c>
      <c r="Q109" s="38">
        <f t="shared" si="41"/>
        <v>366876</v>
      </c>
    </row>
    <row r="110" spans="1:17" s="28" customFormat="1" ht="12.75">
      <c r="A110" s="33" t="s">
        <v>93</v>
      </c>
      <c r="B110" s="34"/>
      <c r="C110" s="34"/>
      <c r="D110" s="34"/>
      <c r="E110" s="34"/>
      <c r="F110" s="36">
        <f t="shared" ref="F110:Q110" si="42">F109-F102</f>
        <v>103210</v>
      </c>
      <c r="G110" s="37">
        <f t="shared" si="42"/>
        <v>72960</v>
      </c>
      <c r="H110" s="37">
        <f t="shared" si="42"/>
        <v>21064</v>
      </c>
      <c r="I110" s="38">
        <f t="shared" si="42"/>
        <v>197234</v>
      </c>
      <c r="J110" s="36">
        <f t="shared" si="42"/>
        <v>84134</v>
      </c>
      <c r="K110" s="37">
        <f t="shared" si="42"/>
        <v>48571</v>
      </c>
      <c r="L110" s="37">
        <f t="shared" si="42"/>
        <v>27276</v>
      </c>
      <c r="M110" s="38">
        <f t="shared" si="42"/>
        <v>159981</v>
      </c>
      <c r="N110" s="36">
        <f t="shared" si="42"/>
        <v>187344</v>
      </c>
      <c r="O110" s="37">
        <f t="shared" si="42"/>
        <v>121531</v>
      </c>
      <c r="P110" s="37">
        <f t="shared" si="42"/>
        <v>48340</v>
      </c>
      <c r="Q110" s="38">
        <f t="shared" si="42"/>
        <v>357215</v>
      </c>
    </row>
  </sheetData>
  <mergeCells count="7">
    <mergeCell ref="A2:Q2"/>
    <mergeCell ref="A3:Q3"/>
    <mergeCell ref="A4:Q4"/>
    <mergeCell ref="A5:Q5"/>
    <mergeCell ref="F7:I7"/>
    <mergeCell ref="J7:M7"/>
    <mergeCell ref="N7:Q7"/>
  </mergeCells>
  <printOptions horizontalCentered="1"/>
  <pageMargins left="0.5" right="0.5" top="0.7" bottom="0.5" header="0.3" footer="0.3"/>
  <pageSetup scale="84" fitToHeight="0" orientation="landscape" r:id="rId1"/>
  <headerFooter>
    <oddFooter>&amp;LInstitutional Research and Reporting&amp;RUpdated: 09/26/2023</oddFooter>
  </headerFooter>
  <rowBreaks count="3" manualBreakCount="3">
    <brk id="72" max="16383" man="1"/>
    <brk id="15" max="16383" man="1"/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5AEA-2630-42EC-A101-FCCFF80F7202}">
  <dimension ref="A1:N32"/>
  <sheetViews>
    <sheetView workbookViewId="0">
      <selection activeCell="I9" sqref="I9"/>
    </sheetView>
  </sheetViews>
  <sheetFormatPr defaultColWidth="8.85546875" defaultRowHeight="14.25"/>
  <cols>
    <col min="1" max="16384" width="8.85546875" style="10"/>
  </cols>
  <sheetData>
    <row r="1" spans="1:14" s="1" customFormat="1" ht="12.75"/>
    <row r="2" spans="1:14" s="2" customFormat="1" ht="15.75">
      <c r="A2" s="43" t="s">
        <v>102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2" customFormat="1" ht="15.75">
      <c r="A3" s="43" t="s">
        <v>105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s="2" customFormat="1" ht="15.75">
      <c r="A4" s="43" t="s">
        <v>79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s="2" customFormat="1" ht="15.7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1" customFormat="1" ht="12.75">
      <c r="A6" s="7"/>
      <c r="B6" s="8"/>
      <c r="C6" s="8"/>
      <c r="D6" s="8"/>
      <c r="E6" s="8"/>
      <c r="F6" s="46" t="s">
        <v>80</v>
      </c>
      <c r="G6" s="44"/>
      <c r="H6" s="45"/>
      <c r="I6" s="46" t="s">
        <v>81</v>
      </c>
      <c r="J6" s="44"/>
      <c r="K6" s="45"/>
      <c r="L6" s="46" t="s">
        <v>5</v>
      </c>
      <c r="M6" s="44"/>
      <c r="N6" s="45"/>
    </row>
    <row r="7" spans="1:14" s="1" customFormat="1" ht="12.75">
      <c r="A7" s="3"/>
      <c r="B7" s="4"/>
      <c r="C7" s="4"/>
      <c r="D7" s="4"/>
      <c r="E7" s="4"/>
      <c r="F7" s="3" t="s">
        <v>83</v>
      </c>
      <c r="G7" s="4" t="s">
        <v>95</v>
      </c>
      <c r="H7" s="5" t="s">
        <v>5</v>
      </c>
      <c r="I7" s="3" t="s">
        <v>83</v>
      </c>
      <c r="J7" s="4" t="s">
        <v>95</v>
      </c>
      <c r="K7" s="5" t="s">
        <v>5</v>
      </c>
      <c r="L7" s="3" t="s">
        <v>83</v>
      </c>
      <c r="M7" s="4" t="s">
        <v>95</v>
      </c>
      <c r="N7" s="5" t="s">
        <v>5</v>
      </c>
    </row>
    <row r="8" spans="1:14" s="1" customFormat="1" ht="12.75">
      <c r="A8" s="13" t="s">
        <v>101</v>
      </c>
      <c r="B8" s="14"/>
      <c r="C8" s="14"/>
      <c r="D8" s="14"/>
      <c r="E8" s="39"/>
      <c r="F8" s="15"/>
      <c r="G8" s="16"/>
      <c r="H8" s="17"/>
      <c r="I8" s="15"/>
      <c r="J8" s="16"/>
      <c r="K8" s="17"/>
      <c r="L8" s="15"/>
      <c r="M8" s="16"/>
      <c r="N8" s="17"/>
    </row>
    <row r="9" spans="1:14" s="1" customFormat="1" ht="12.75">
      <c r="A9" s="19" t="s">
        <v>0</v>
      </c>
      <c r="E9" s="40"/>
      <c r="F9" s="20">
        <v>33</v>
      </c>
      <c r="G9" s="21">
        <v>27</v>
      </c>
      <c r="H9" s="22">
        <f>SUM(F9:G9)</f>
        <v>60</v>
      </c>
      <c r="I9" s="20">
        <v>6</v>
      </c>
      <c r="J9" s="21">
        <v>9</v>
      </c>
      <c r="K9" s="22">
        <f>SUM(I9:J9)</f>
        <v>15</v>
      </c>
      <c r="L9" s="41">
        <v>39</v>
      </c>
      <c r="M9" s="40">
        <v>36</v>
      </c>
      <c r="N9" s="22">
        <f>SUM(L9:M9)</f>
        <v>75</v>
      </c>
    </row>
    <row r="10" spans="1:14" s="1" customFormat="1" ht="12.75">
      <c r="A10" s="23" t="s">
        <v>94</v>
      </c>
      <c r="B10" s="24"/>
      <c r="C10" s="24"/>
      <c r="D10" s="24"/>
      <c r="E10" s="26"/>
      <c r="F10" s="29">
        <f t="shared" ref="F10:N10" si="0">SUM(F9:F9)</f>
        <v>33</v>
      </c>
      <c r="G10" s="30">
        <f t="shared" si="0"/>
        <v>27</v>
      </c>
      <c r="H10" s="31">
        <f t="shared" si="0"/>
        <v>60</v>
      </c>
      <c r="I10" s="29">
        <f t="shared" si="0"/>
        <v>6</v>
      </c>
      <c r="J10" s="30">
        <f t="shared" si="0"/>
        <v>9</v>
      </c>
      <c r="K10" s="31">
        <f t="shared" si="0"/>
        <v>15</v>
      </c>
      <c r="L10" s="29">
        <f t="shared" si="0"/>
        <v>39</v>
      </c>
      <c r="M10" s="30">
        <f t="shared" si="0"/>
        <v>36</v>
      </c>
      <c r="N10" s="31">
        <f t="shared" si="0"/>
        <v>75</v>
      </c>
    </row>
    <row r="11" spans="1:14" s="1" customFormat="1" ht="12.75">
      <c r="A11" s="13" t="s">
        <v>91</v>
      </c>
      <c r="B11" s="14"/>
      <c r="C11" s="14"/>
      <c r="D11" s="14"/>
      <c r="E11" s="39"/>
      <c r="F11" s="15"/>
      <c r="G11" s="16"/>
      <c r="H11" s="17"/>
      <c r="I11" s="15"/>
      <c r="J11" s="16"/>
      <c r="K11" s="17"/>
      <c r="L11" s="15"/>
      <c r="M11" s="16"/>
      <c r="N11" s="17"/>
    </row>
    <row r="12" spans="1:14" s="1" customFormat="1" ht="12.75">
      <c r="A12" s="19" t="s">
        <v>61</v>
      </c>
      <c r="E12" s="40"/>
      <c r="F12" s="20">
        <v>0</v>
      </c>
      <c r="G12" s="21">
        <v>525</v>
      </c>
      <c r="H12" s="22">
        <f>SUM(F12:G12)</f>
        <v>525</v>
      </c>
      <c r="I12" s="20">
        <v>0</v>
      </c>
      <c r="J12" s="21">
        <v>39</v>
      </c>
      <c r="K12" s="22">
        <f>SUM(I12:J12)</f>
        <v>39</v>
      </c>
      <c r="L12" s="41">
        <v>0</v>
      </c>
      <c r="M12" s="40">
        <v>564</v>
      </c>
      <c r="N12" s="22">
        <f>SUM(L12:M12)</f>
        <v>564</v>
      </c>
    </row>
    <row r="13" spans="1:14" s="1" customFormat="1" ht="12.75">
      <c r="A13" s="19" t="s">
        <v>62</v>
      </c>
      <c r="E13" s="40"/>
      <c r="F13" s="20">
        <v>216</v>
      </c>
      <c r="G13" s="21">
        <v>42</v>
      </c>
      <c r="H13" s="22">
        <f>SUM(F13:G13)</f>
        <v>258</v>
      </c>
      <c r="I13" s="20">
        <v>72</v>
      </c>
      <c r="J13" s="21">
        <v>14</v>
      </c>
      <c r="K13" s="22">
        <f>SUM(I13:J13)</f>
        <v>86</v>
      </c>
      <c r="L13" s="41">
        <v>288</v>
      </c>
      <c r="M13" s="40">
        <v>56</v>
      </c>
      <c r="N13" s="22">
        <f>SUM(L13:M13)</f>
        <v>344</v>
      </c>
    </row>
    <row r="14" spans="1:14" s="1" customFormat="1" ht="12.75">
      <c r="A14" s="19" t="s">
        <v>70</v>
      </c>
      <c r="E14" s="40"/>
      <c r="F14" s="20">
        <v>0</v>
      </c>
      <c r="G14" s="21">
        <v>75</v>
      </c>
      <c r="H14" s="22">
        <f>SUM(F14:G14)</f>
        <v>75</v>
      </c>
      <c r="I14" s="20">
        <v>0</v>
      </c>
      <c r="J14" s="21">
        <v>18</v>
      </c>
      <c r="K14" s="22">
        <f>SUM(I14:J14)</f>
        <v>18</v>
      </c>
      <c r="L14" s="41">
        <v>0</v>
      </c>
      <c r="M14" s="40">
        <v>93</v>
      </c>
      <c r="N14" s="22">
        <f>SUM(L14:M14)</f>
        <v>93</v>
      </c>
    </row>
    <row r="15" spans="1:14" s="1" customFormat="1" ht="12.75">
      <c r="A15" s="19" t="s">
        <v>71</v>
      </c>
      <c r="E15" s="40"/>
      <c r="F15" s="20">
        <v>0</v>
      </c>
      <c r="G15" s="21">
        <v>98</v>
      </c>
      <c r="H15" s="22">
        <f>SUM(F15:G15)</f>
        <v>98</v>
      </c>
      <c r="I15" s="20">
        <v>0</v>
      </c>
      <c r="J15" s="21">
        <v>21</v>
      </c>
      <c r="K15" s="22">
        <f>SUM(I15:J15)</f>
        <v>21</v>
      </c>
      <c r="L15" s="41">
        <v>0</v>
      </c>
      <c r="M15" s="40">
        <v>119</v>
      </c>
      <c r="N15" s="22">
        <f>SUM(L15:M15)</f>
        <v>119</v>
      </c>
    </row>
    <row r="16" spans="1:14" s="1" customFormat="1" ht="12.75">
      <c r="A16" s="19" t="s">
        <v>73</v>
      </c>
      <c r="E16" s="40"/>
      <c r="F16" s="20">
        <v>336</v>
      </c>
      <c r="G16" s="21">
        <v>1047</v>
      </c>
      <c r="H16" s="22">
        <f>SUM(F16:G16)</f>
        <v>1383</v>
      </c>
      <c r="I16" s="20">
        <v>0</v>
      </c>
      <c r="J16" s="21">
        <v>24</v>
      </c>
      <c r="K16" s="22">
        <f>SUM(I16:J16)</f>
        <v>24</v>
      </c>
      <c r="L16" s="41">
        <v>336</v>
      </c>
      <c r="M16" s="40">
        <v>1071</v>
      </c>
      <c r="N16" s="22">
        <f>SUM(L16:M16)</f>
        <v>1407</v>
      </c>
    </row>
    <row r="17" spans="1:14" s="1" customFormat="1" ht="12.75">
      <c r="A17" s="23" t="s">
        <v>94</v>
      </c>
      <c r="B17" s="24"/>
      <c r="C17" s="24"/>
      <c r="D17" s="24"/>
      <c r="E17" s="26"/>
      <c r="F17" s="29">
        <f>SUM(F12:F16)</f>
        <v>552</v>
      </c>
      <c r="G17" s="30">
        <f t="shared" ref="G17:N17" si="1">SUM(G12:G16)</f>
        <v>1787</v>
      </c>
      <c r="H17" s="31">
        <f t="shared" si="1"/>
        <v>2339</v>
      </c>
      <c r="I17" s="29">
        <f t="shared" si="1"/>
        <v>72</v>
      </c>
      <c r="J17" s="30">
        <f t="shared" si="1"/>
        <v>116</v>
      </c>
      <c r="K17" s="31">
        <f t="shared" si="1"/>
        <v>188</v>
      </c>
      <c r="L17" s="29">
        <f t="shared" si="1"/>
        <v>624</v>
      </c>
      <c r="M17" s="30">
        <f t="shared" si="1"/>
        <v>1903</v>
      </c>
      <c r="N17" s="31">
        <f t="shared" si="1"/>
        <v>2527</v>
      </c>
    </row>
    <row r="18" spans="1:14" s="1" customFormat="1" ht="12.75">
      <c r="A18" s="13" t="s">
        <v>86</v>
      </c>
      <c r="B18" s="14"/>
      <c r="C18" s="14"/>
      <c r="D18" s="14"/>
      <c r="E18" s="39"/>
      <c r="F18" s="15"/>
      <c r="G18" s="16"/>
      <c r="H18" s="17"/>
      <c r="I18" s="15"/>
      <c r="J18" s="16"/>
      <c r="K18" s="17"/>
      <c r="L18" s="15"/>
      <c r="M18" s="16"/>
      <c r="N18" s="17"/>
    </row>
    <row r="19" spans="1:14" s="1" customFormat="1" ht="12.75">
      <c r="A19" s="19" t="s">
        <v>19</v>
      </c>
      <c r="E19" s="40"/>
      <c r="F19" s="20">
        <v>0</v>
      </c>
      <c r="G19" s="21">
        <v>262</v>
      </c>
      <c r="H19" s="22">
        <f>SUM(F19:G19)</f>
        <v>262</v>
      </c>
      <c r="I19" s="20">
        <v>0</v>
      </c>
      <c r="J19" s="21">
        <v>21</v>
      </c>
      <c r="K19" s="22">
        <f>SUM(I19:J19)</f>
        <v>21</v>
      </c>
      <c r="L19" s="41">
        <v>0</v>
      </c>
      <c r="M19" s="40">
        <v>283</v>
      </c>
      <c r="N19" s="22">
        <f>SUM(L19:M19)</f>
        <v>283</v>
      </c>
    </row>
    <row r="20" spans="1:14" s="1" customFormat="1" ht="12.75">
      <c r="A20" s="19" t="s">
        <v>20</v>
      </c>
      <c r="E20" s="40"/>
      <c r="F20" s="20">
        <v>45</v>
      </c>
      <c r="G20" s="21">
        <v>0</v>
      </c>
      <c r="H20" s="22">
        <f>SUM(F20:G20)</f>
        <v>45</v>
      </c>
      <c r="I20" s="20">
        <v>0</v>
      </c>
      <c r="J20" s="21">
        <v>0</v>
      </c>
      <c r="K20" s="22">
        <f>SUM(I20:J20)</f>
        <v>0</v>
      </c>
      <c r="L20" s="41">
        <v>45</v>
      </c>
      <c r="M20" s="40">
        <v>0</v>
      </c>
      <c r="N20" s="22">
        <f>SUM(L20:M20)</f>
        <v>45</v>
      </c>
    </row>
    <row r="21" spans="1:14" s="1" customFormat="1" ht="12.75">
      <c r="A21" s="19" t="s">
        <v>21</v>
      </c>
      <c r="E21" s="40"/>
      <c r="F21" s="20">
        <v>213</v>
      </c>
      <c r="G21" s="21">
        <v>12</v>
      </c>
      <c r="H21" s="22">
        <f>SUM(F21:G21)</f>
        <v>225</v>
      </c>
      <c r="I21" s="20">
        <v>0</v>
      </c>
      <c r="J21" s="21">
        <v>18</v>
      </c>
      <c r="K21" s="22">
        <f>SUM(I21:J21)</f>
        <v>18</v>
      </c>
      <c r="L21" s="41">
        <v>213</v>
      </c>
      <c r="M21" s="40">
        <v>30</v>
      </c>
      <c r="N21" s="22">
        <f>SUM(L21:M21)</f>
        <v>243</v>
      </c>
    </row>
    <row r="22" spans="1:14" s="1" customFormat="1" ht="12.75">
      <c r="A22" s="23" t="s">
        <v>94</v>
      </c>
      <c r="B22" s="24"/>
      <c r="C22" s="24"/>
      <c r="D22" s="24"/>
      <c r="E22" s="26"/>
      <c r="F22" s="29">
        <f>SUM(F19:F21)</f>
        <v>258</v>
      </c>
      <c r="G22" s="30">
        <f t="shared" ref="G22:N22" si="2">SUM(G19:G21)</f>
        <v>274</v>
      </c>
      <c r="H22" s="31">
        <f t="shared" si="2"/>
        <v>532</v>
      </c>
      <c r="I22" s="29">
        <f t="shared" si="2"/>
        <v>0</v>
      </c>
      <c r="J22" s="30">
        <f t="shared" si="2"/>
        <v>39</v>
      </c>
      <c r="K22" s="31">
        <f t="shared" si="2"/>
        <v>39</v>
      </c>
      <c r="L22" s="29">
        <f t="shared" si="2"/>
        <v>258</v>
      </c>
      <c r="M22" s="30">
        <f t="shared" si="2"/>
        <v>313</v>
      </c>
      <c r="N22" s="31">
        <f t="shared" si="2"/>
        <v>571</v>
      </c>
    </row>
    <row r="23" spans="1:14" s="1" customFormat="1" ht="12.75">
      <c r="A23" s="13" t="s">
        <v>22</v>
      </c>
      <c r="B23" s="14"/>
      <c r="C23" s="14"/>
      <c r="D23" s="14"/>
      <c r="E23" s="39"/>
      <c r="F23" s="15"/>
      <c r="G23" s="16"/>
      <c r="H23" s="17"/>
      <c r="I23" s="15"/>
      <c r="J23" s="16"/>
      <c r="K23" s="17"/>
      <c r="L23" s="15"/>
      <c r="M23" s="16"/>
      <c r="N23" s="17"/>
    </row>
    <row r="24" spans="1:14" s="1" customFormat="1" ht="12.75">
      <c r="A24" s="19" t="s">
        <v>28</v>
      </c>
      <c r="E24" s="40"/>
      <c r="F24" s="20">
        <v>51</v>
      </c>
      <c r="G24" s="21">
        <v>50</v>
      </c>
      <c r="H24" s="22">
        <f>SUM(F24:G24)</f>
        <v>101</v>
      </c>
      <c r="I24" s="20">
        <v>9</v>
      </c>
      <c r="J24" s="21">
        <v>79</v>
      </c>
      <c r="K24" s="22">
        <f>SUM(I24:J24)</f>
        <v>88</v>
      </c>
      <c r="L24" s="41">
        <v>60</v>
      </c>
      <c r="M24" s="40">
        <v>129</v>
      </c>
      <c r="N24" s="22">
        <f>SUM(L24:M24)</f>
        <v>189</v>
      </c>
    </row>
    <row r="25" spans="1:14" s="1" customFormat="1" ht="12.75">
      <c r="A25" s="23" t="s">
        <v>94</v>
      </c>
      <c r="B25" s="24"/>
      <c r="C25" s="24"/>
      <c r="D25" s="24"/>
      <c r="E25" s="26"/>
      <c r="F25" s="29">
        <f t="shared" ref="F25:N25" si="3">SUM(F24:F24)</f>
        <v>51</v>
      </c>
      <c r="G25" s="30">
        <f t="shared" si="3"/>
        <v>50</v>
      </c>
      <c r="H25" s="31">
        <f t="shared" si="3"/>
        <v>101</v>
      </c>
      <c r="I25" s="29">
        <f t="shared" si="3"/>
        <v>9</v>
      </c>
      <c r="J25" s="30">
        <f t="shared" si="3"/>
        <v>79</v>
      </c>
      <c r="K25" s="31">
        <f t="shared" si="3"/>
        <v>88</v>
      </c>
      <c r="L25" s="29">
        <f t="shared" si="3"/>
        <v>60</v>
      </c>
      <c r="M25" s="30">
        <f t="shared" si="3"/>
        <v>129</v>
      </c>
      <c r="N25" s="31">
        <f t="shared" si="3"/>
        <v>189</v>
      </c>
    </row>
    <row r="26" spans="1:14" s="1" customFormat="1" ht="12.75">
      <c r="A26" s="13" t="s">
        <v>104</v>
      </c>
      <c r="B26" s="28"/>
      <c r="E26" s="40"/>
      <c r="F26" s="49">
        <v>258</v>
      </c>
      <c r="G26" s="50">
        <v>0</v>
      </c>
      <c r="H26" s="51">
        <f>SUM(F26:G26)</f>
        <v>258</v>
      </c>
      <c r="I26" s="49">
        <v>24</v>
      </c>
      <c r="J26" s="50">
        <v>0</v>
      </c>
      <c r="K26" s="51">
        <f>SUM(I26:J26)</f>
        <v>24</v>
      </c>
      <c r="L26" s="49">
        <v>282</v>
      </c>
      <c r="M26" s="50">
        <v>0</v>
      </c>
      <c r="N26" s="51">
        <f>SUM(L26:M26)</f>
        <v>282</v>
      </c>
    </row>
    <row r="27" spans="1:14" s="1" customFormat="1" ht="12.75">
      <c r="A27" s="23" t="s">
        <v>94</v>
      </c>
      <c r="E27" s="40"/>
      <c r="F27" s="29">
        <f>SUM(F26)</f>
        <v>258</v>
      </c>
      <c r="G27" s="30">
        <f t="shared" ref="G27:H27" si="4">SUM(G26)</f>
        <v>0</v>
      </c>
      <c r="H27" s="30">
        <f t="shared" si="4"/>
        <v>258</v>
      </c>
      <c r="I27" s="29">
        <f>SUM(I26)</f>
        <v>24</v>
      </c>
      <c r="J27" s="30">
        <f t="shared" ref="J27:K27" si="5">SUM(J26)</f>
        <v>0</v>
      </c>
      <c r="K27" s="30">
        <f t="shared" si="5"/>
        <v>24</v>
      </c>
      <c r="L27" s="29">
        <f>SUM(L26)</f>
        <v>282</v>
      </c>
      <c r="M27" s="30">
        <f t="shared" ref="M27:N27" si="6">SUM(M26)</f>
        <v>0</v>
      </c>
      <c r="N27" s="31">
        <f t="shared" si="6"/>
        <v>282</v>
      </c>
    </row>
    <row r="28" spans="1:14" s="1" customFormat="1" ht="12.75">
      <c r="A28" s="13" t="s">
        <v>41</v>
      </c>
      <c r="B28" s="14"/>
      <c r="C28" s="14"/>
      <c r="D28" s="14"/>
      <c r="E28" s="39"/>
      <c r="F28" s="41"/>
      <c r="G28" s="48"/>
      <c r="H28" s="22"/>
      <c r="I28" s="41"/>
      <c r="J28" s="48"/>
      <c r="K28" s="22"/>
      <c r="L28" s="41"/>
      <c r="M28" s="48"/>
      <c r="N28" s="22"/>
    </row>
    <row r="29" spans="1:14" s="1" customFormat="1" ht="12.75">
      <c r="A29" s="23" t="s">
        <v>76</v>
      </c>
      <c r="B29" s="24"/>
      <c r="C29" s="24"/>
      <c r="D29" s="24"/>
      <c r="E29" s="26"/>
      <c r="F29" s="29">
        <v>0</v>
      </c>
      <c r="G29" s="30">
        <v>64</v>
      </c>
      <c r="H29" s="27">
        <f>SUM(F29:G29)</f>
        <v>64</v>
      </c>
      <c r="I29" s="29">
        <v>0</v>
      </c>
      <c r="J29" s="30">
        <v>6</v>
      </c>
      <c r="K29" s="27">
        <f>SUM(I29:J29)</f>
        <v>6</v>
      </c>
      <c r="L29" s="25">
        <v>0</v>
      </c>
      <c r="M29" s="26">
        <v>70</v>
      </c>
      <c r="N29" s="27">
        <f>SUM(L29:M29)</f>
        <v>70</v>
      </c>
    </row>
    <row r="30" spans="1:14" s="1" customFormat="1" ht="12.75">
      <c r="A30" s="33" t="s">
        <v>5</v>
      </c>
      <c r="B30" s="34"/>
      <c r="C30" s="34"/>
      <c r="D30" s="34"/>
      <c r="E30" s="37"/>
      <c r="F30" s="36">
        <f>SUM(F10,F22,F25,F29,F17,F27)</f>
        <v>1152</v>
      </c>
      <c r="G30" s="36">
        <f>SUM(G10,G22,G25,G29,G17,G27)</f>
        <v>2202</v>
      </c>
      <c r="H30" s="36">
        <f>SUM(H10,H22,H25,H29,H17,H27)</f>
        <v>3354</v>
      </c>
      <c r="I30" s="36">
        <f>SUM(I10,I22,I25,I29,I17,I27)</f>
        <v>111</v>
      </c>
      <c r="J30" s="36">
        <f t="shared" ref="J30:K30" si="7">SUM(J10,J22,J25,J29,J17,J27)</f>
        <v>249</v>
      </c>
      <c r="K30" s="36">
        <f t="shared" si="7"/>
        <v>360</v>
      </c>
      <c r="L30" s="36">
        <f>SUM(L10,L22,L25,L29,L17,L27)</f>
        <v>1263</v>
      </c>
      <c r="M30" s="36">
        <f t="shared" ref="M30:N30" si="8">SUM(M10,M22,M25,M29,M17,M27)</f>
        <v>2451</v>
      </c>
      <c r="N30" s="52">
        <f t="shared" si="8"/>
        <v>3714</v>
      </c>
    </row>
    <row r="31" spans="1:14" s="1" customForma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s="1" customForma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6">
    <mergeCell ref="A2:N2"/>
    <mergeCell ref="A3:N3"/>
    <mergeCell ref="A4:N4"/>
    <mergeCell ref="F6:H6"/>
    <mergeCell ref="I6:K6"/>
    <mergeCell ref="L6:N6"/>
  </mergeCells>
  <printOptions horizontalCentered="1"/>
  <pageMargins left="0.5" right="0.5" top="0.7" bottom="0.5" header="0.3" footer="0.3"/>
  <pageSetup orientation="landscape" r:id="rId1"/>
  <headerFooter>
    <oddFooter>&amp;LInstitutional Research and Reporting&amp;RUpdated: 09/26/2023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NOC</vt:lpstr>
      <vt:lpstr>Tulsa</vt:lpstr>
      <vt:lpstr>NOC!Print_Titles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Kellianne E.</dc:creator>
  <cp:lastModifiedBy>Nickel, Adam R.</cp:lastModifiedBy>
  <cp:lastPrinted>2023-09-27T20:52:26Z</cp:lastPrinted>
  <dcterms:created xsi:type="dcterms:W3CDTF">2023-09-25T21:27:32Z</dcterms:created>
  <dcterms:modified xsi:type="dcterms:W3CDTF">2024-10-08T19:38:11Z</dcterms:modified>
</cp:coreProperties>
</file>