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609"/>
  <workbookPr date1904="1" showInkAnnotation="0" autoCompressPictures="0"/>
  <mc:AlternateContent xmlns:mc="http://schemas.openxmlformats.org/markup-compatibility/2006">
    <mc:Choice Requires="x15">
      <x15ac:absPath xmlns:x15ac="http://schemas.microsoft.com/office/spreadsheetml/2010/11/ac" url="/Users/kpatrick/Desktop/Kennedy/Room Management/"/>
    </mc:Choice>
  </mc:AlternateContent>
  <xr:revisionPtr revIDLastSave="0" documentId="13_ncr:1_{3ED3CFD0-4251-3E4B-B811-32A3A6DEF70C}" xr6:coauthVersionLast="47" xr6:coauthVersionMax="47" xr10:uidLastSave="{00000000-0000-0000-0000-000000000000}"/>
  <bookViews>
    <workbookView xWindow="25980" yWindow="500" windowWidth="22860" windowHeight="17380" tabRatio="500" xr2:uid="{00000000-000D-0000-FFFF-FFFF00000000}"/>
  </bookViews>
  <sheets>
    <sheet name="Facilities Rate Card 2023" sheetId="7" r:id="rId1"/>
    <sheet name="Gaylord Hall Productions" sheetId="4" r:id="rId2"/>
    <sheet name="Auditorum Worksheet" sheetId="3" r:id="rId3"/>
  </sheets>
  <externalReferences>
    <externalReference r:id="rId4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D45" i="4" l="1"/>
  <c r="C45" i="4"/>
  <c r="D44" i="4"/>
  <c r="C44" i="4"/>
  <c r="C43" i="4"/>
  <c r="D29" i="4"/>
  <c r="D28" i="4"/>
  <c r="D27" i="4"/>
  <c r="D25" i="4"/>
  <c r="D24" i="4"/>
  <c r="D23" i="4"/>
  <c r="D22" i="4"/>
  <c r="D21" i="4"/>
  <c r="D20" i="4"/>
  <c r="D18" i="4"/>
  <c r="D14" i="4"/>
  <c r="D13" i="4"/>
  <c r="D9" i="4"/>
  <c r="D8" i="4"/>
  <c r="D7" i="4"/>
  <c r="D6" i="4"/>
  <c r="D5" i="4"/>
  <c r="D3" i="4"/>
  <c r="C31" i="7"/>
  <c r="D31" i="7" s="1"/>
  <c r="C40" i="7"/>
  <c r="D40" i="7" s="1"/>
  <c r="C39" i="7"/>
  <c r="D39" i="7" s="1"/>
  <c r="C38" i="7"/>
  <c r="D38" i="7" s="1"/>
  <c r="C37" i="7"/>
  <c r="D37" i="7" s="1"/>
  <c r="C36" i="7"/>
  <c r="D36" i="7" s="1"/>
  <c r="C34" i="7"/>
  <c r="D34" i="7" s="1"/>
  <c r="C33" i="7"/>
  <c r="D33" i="7" s="1"/>
  <c r="C30" i="7"/>
  <c r="D30" i="7" s="1"/>
  <c r="C28" i="7"/>
  <c r="D28" i="7" s="1"/>
  <c r="C23" i="7"/>
  <c r="D23" i="7" s="1"/>
  <c r="C22" i="7"/>
  <c r="D22" i="7" s="1"/>
  <c r="C16" i="7"/>
  <c r="D16" i="7" s="1"/>
  <c r="C15" i="7"/>
  <c r="D15" i="7" s="1"/>
  <c r="C19" i="7"/>
  <c r="D19" i="7" s="1"/>
  <c r="C18" i="7"/>
  <c r="D18" i="7" s="1"/>
  <c r="C11" i="7"/>
  <c r="D11" i="7" s="1"/>
  <c r="C10" i="7"/>
  <c r="D10" i="7" s="1"/>
  <c r="C8" i="7"/>
  <c r="D8" i="7" s="1"/>
  <c r="C7" i="7"/>
  <c r="D7" i="7" s="1"/>
  <c r="D5" i="7"/>
  <c r="D4" i="7"/>
  <c r="D4" i="3"/>
  <c r="M4" i="3" s="1"/>
  <c r="D5" i="3"/>
  <c r="J5" i="3" s="1"/>
  <c r="D6" i="3"/>
  <c r="M6" i="3" s="1"/>
  <c r="D7" i="3"/>
  <c r="J7" i="3" s="1"/>
  <c r="D8" i="3"/>
  <c r="G8" i="3" s="1"/>
  <c r="M8" i="3"/>
  <c r="M12" i="3"/>
  <c r="M13" i="3"/>
  <c r="M14" i="3"/>
  <c r="J6" i="3"/>
  <c r="J12" i="3"/>
  <c r="J13" i="3"/>
  <c r="J14" i="3"/>
  <c r="G4" i="3"/>
  <c r="G5" i="3"/>
  <c r="G12" i="3"/>
  <c r="G14" i="3" s="1"/>
  <c r="G13" i="3"/>
  <c r="J8" i="3" l="1"/>
  <c r="M7" i="3"/>
  <c r="G6" i="3"/>
  <c r="J4" i="3"/>
  <c r="J10" i="3" s="1"/>
  <c r="M5" i="3"/>
  <c r="M10" i="3" s="1"/>
  <c r="G7" i="3"/>
  <c r="G10" i="3" s="1"/>
  <c r="G19" i="3" l="1"/>
  <c r="F19" i="3"/>
  <c r="G17" i="3"/>
  <c r="F17" i="3"/>
  <c r="G18" i="3"/>
  <c r="F18" i="3"/>
</calcChain>
</file>

<file path=xl/sharedStrings.xml><?xml version="1.0" encoding="utf-8"?>
<sst xmlns="http://schemas.openxmlformats.org/spreadsheetml/2006/main" count="149" uniqueCount="114">
  <si>
    <t xml:space="preserve"> </t>
  </si>
  <si>
    <t>Teleprompter</t>
  </si>
  <si>
    <t>Fourth Camera</t>
  </si>
  <si>
    <t>Rate</t>
    <phoneticPr fontId="5" type="noConversion"/>
  </si>
  <si>
    <t>Per person</t>
    <phoneticPr fontId="5" type="noConversion"/>
  </si>
  <si>
    <t># @ Position</t>
    <phoneticPr fontId="5" type="noConversion"/>
  </si>
  <si>
    <t>Production Manager</t>
    <phoneticPr fontId="5" type="noConversion"/>
  </si>
  <si>
    <t>Director/TD</t>
    <phoneticPr fontId="5" type="noConversion"/>
  </si>
  <si>
    <t>Crew</t>
    <phoneticPr fontId="5" type="noConversion"/>
  </si>
  <si>
    <t>Audio</t>
    <phoneticPr fontId="5" type="noConversion"/>
  </si>
  <si>
    <t>PA's</t>
    <phoneticPr fontId="5" type="noConversion"/>
  </si>
  <si>
    <t>Other</t>
    <phoneticPr fontId="5" type="noConversion"/>
  </si>
  <si>
    <t>Cost of Crew</t>
    <phoneticPr fontId="5" type="noConversion"/>
  </si>
  <si>
    <t>Cameras</t>
    <phoneticPr fontId="5" type="noConversion"/>
  </si>
  <si>
    <t>Jib</t>
    <phoneticPr fontId="5" type="noConversion"/>
  </si>
  <si>
    <t>Based on 2 hour Production</t>
    <phoneticPr fontId="5" type="noConversion"/>
  </si>
  <si>
    <t>Studio Set &amp; Light/Strike</t>
  </si>
  <si>
    <t>Post Production</t>
  </si>
  <si>
    <t>Misc Costs</t>
  </si>
  <si>
    <t xml:space="preserve">Production </t>
  </si>
  <si>
    <t>4 Camera - (Same as above plus one camera)</t>
    <phoneticPr fontId="2" type="noConversion"/>
  </si>
  <si>
    <t>5 Camera - (Same as above plus jib camera)</t>
    <phoneticPr fontId="2" type="noConversion"/>
  </si>
  <si>
    <t>3 Camera</t>
    <phoneticPr fontId="5" type="noConversion"/>
  </si>
  <si>
    <t>Non-OU</t>
    <phoneticPr fontId="5" type="noConversion"/>
  </si>
  <si>
    <t>OU</t>
    <phoneticPr fontId="5" type="noConversion"/>
  </si>
  <si>
    <t>4 Camera</t>
  </si>
  <si>
    <t>5 Camera</t>
  </si>
  <si>
    <t>Hrs</t>
    <phoneticPr fontId="5" type="noConversion"/>
  </si>
  <si>
    <t>20" Sony HD Monitor</t>
  </si>
  <si>
    <t>Chrosziel Matte Box &amp; Filters Set</t>
  </si>
  <si>
    <t>Auditorim Production Worksheet--for calulation purposes only--See Facilities Rate Card</t>
    <phoneticPr fontId="5" type="noConversion"/>
  </si>
  <si>
    <t>3 Camera - (Director, Audio, Crew, DV or DVCam)</t>
    <phoneticPr fontId="2" type="noConversion"/>
  </si>
  <si>
    <t>Basic Lighting Package</t>
  </si>
  <si>
    <t>Production Accessories</t>
  </si>
  <si>
    <t>Field Editing System</t>
  </si>
  <si>
    <t>Wireless Lav Microphones</t>
  </si>
  <si>
    <t>Shotgun Microphone, Fishpole, Zeppelin</t>
  </si>
  <si>
    <t xml:space="preserve">Auditorium </t>
    <phoneticPr fontId="1" type="noConversion"/>
  </si>
  <si>
    <t>Non-OU</t>
    <phoneticPr fontId="1" type="noConversion"/>
  </si>
  <si>
    <t>OU</t>
    <phoneticPr fontId="1" type="noConversion"/>
  </si>
  <si>
    <t>Student Org</t>
  </si>
  <si>
    <t>Sound Stage (Studio D)</t>
    <phoneticPr fontId="1" type="noConversion"/>
  </si>
  <si>
    <t>Call 405-325-2721</t>
  </si>
  <si>
    <t>Direct Costs</t>
    <phoneticPr fontId="1" type="noConversion"/>
  </si>
  <si>
    <t>$30/hr</t>
    <phoneticPr fontId="1" type="noConversion"/>
  </si>
  <si>
    <t>Business Hrs</t>
    <phoneticPr fontId="1" type="noConversion"/>
  </si>
  <si>
    <t>After Hours</t>
    <phoneticPr fontId="1" type="noConversion"/>
  </si>
  <si>
    <t>Full day</t>
  </si>
  <si>
    <t>Cameras/advanced lighting/other equipment</t>
  </si>
  <si>
    <t>Catering kitchen</t>
  </si>
  <si>
    <t>Table/chair rental and set-up</t>
  </si>
  <si>
    <t>After hours support staff</t>
  </si>
  <si>
    <t>Event clean-up</t>
  </si>
  <si>
    <t>Basic Focus Group Room</t>
  </si>
  <si>
    <t>Technician</t>
  </si>
  <si>
    <t>Supervisor</t>
  </si>
  <si>
    <r>
      <t>Half day</t>
    </r>
    <r>
      <rPr>
        <i/>
        <sz val="11"/>
        <rFont val="Helvetica Light"/>
      </rPr>
      <t xml:space="preserve"> (max. four hours including set-up &amp; teardown)</t>
    </r>
  </si>
  <si>
    <r>
      <t>Broadcast Productions</t>
    </r>
    <r>
      <rPr>
        <i/>
        <sz val="11"/>
        <rFont val="Helvetica Light"/>
      </rPr>
      <t xml:space="preserve"> Negotiable (see Gaylord Hall Productions rates)</t>
    </r>
  </si>
  <si>
    <r>
      <t>Furniture removal</t>
    </r>
    <r>
      <rPr>
        <i/>
        <sz val="11"/>
        <rFont val="Helvetica Light"/>
      </rPr>
      <t xml:space="preserve"> (variable based on event)</t>
    </r>
  </si>
  <si>
    <r>
      <t xml:space="preserve">PA system with technician </t>
    </r>
    <r>
      <rPr>
        <i/>
        <sz val="11"/>
        <rFont val="Helvetica Light"/>
      </rPr>
      <t>(based on half day)</t>
    </r>
  </si>
  <si>
    <r>
      <t>Video Podcast Room</t>
    </r>
    <r>
      <rPr>
        <i/>
        <sz val="11"/>
        <rFont val="Helvetica Light"/>
      </rPr>
      <t xml:space="preserve"> (3 cameras)</t>
    </r>
  </si>
  <si>
    <r>
      <rPr>
        <b/>
        <sz val="11"/>
        <rFont val="Helvetica Light"/>
      </rPr>
      <t>2025 - Horseshoe Classroom</t>
    </r>
    <r>
      <rPr>
        <sz val="11"/>
        <rFont val="Helvetica Light"/>
      </rPr>
      <t xml:space="preserve"> </t>
    </r>
    <r>
      <rPr>
        <i/>
        <sz val="11"/>
        <rFont val="Helvetica Light"/>
      </rPr>
      <t>(33 Seats)</t>
    </r>
  </si>
  <si>
    <r>
      <rPr>
        <b/>
        <sz val="11"/>
        <rFont val="Helvetica Light"/>
      </rPr>
      <t xml:space="preserve">2520 - Seminar Room </t>
    </r>
    <r>
      <rPr>
        <sz val="11"/>
        <rFont val="Helvetica Light"/>
      </rPr>
      <t xml:space="preserve"> </t>
    </r>
    <r>
      <rPr>
        <i/>
        <sz val="11"/>
        <rFont val="Helvetica Light"/>
      </rPr>
      <t>(15 Seats)</t>
    </r>
  </si>
  <si>
    <r>
      <rPr>
        <b/>
        <sz val="11"/>
        <rFont val="Helvetica Light"/>
      </rPr>
      <t>3150 - Small Flexible Classroom</t>
    </r>
    <r>
      <rPr>
        <sz val="11"/>
        <rFont val="Helvetica Light"/>
      </rPr>
      <t xml:space="preserve"> </t>
    </r>
    <r>
      <rPr>
        <i/>
        <sz val="11"/>
        <rFont val="Helvetica Light"/>
      </rPr>
      <t>(32 Seats)</t>
    </r>
  </si>
  <si>
    <r>
      <rPr>
        <b/>
        <sz val="11"/>
        <rFont val="Helvetica Light"/>
      </rPr>
      <t xml:space="preserve">3160 - Large Flexible Classroom </t>
    </r>
    <r>
      <rPr>
        <i/>
        <sz val="11"/>
        <rFont val="Helvetica Light"/>
      </rPr>
      <t>(42 Seats)</t>
    </r>
  </si>
  <si>
    <t>Rate Card</t>
  </si>
  <si>
    <r>
      <t xml:space="preserve">Studio A &amp; D     </t>
    </r>
    <r>
      <rPr>
        <sz val="14"/>
        <color theme="0"/>
        <rFont val="Helvetica Neue"/>
        <family val="2"/>
      </rPr>
      <t xml:space="preserve"> (Unless indicated, crews additional)</t>
    </r>
  </si>
  <si>
    <r>
      <t xml:space="preserve">Half Day </t>
    </r>
    <r>
      <rPr>
        <sz val="10"/>
        <rFont val="Helvetica Neue"/>
        <family val="2"/>
      </rPr>
      <t>*</t>
    </r>
  </si>
  <si>
    <r>
      <t xml:space="preserve">Full-Day </t>
    </r>
    <r>
      <rPr>
        <sz val="10"/>
        <rFont val="Helvetica Neue"/>
        <family val="2"/>
      </rPr>
      <t>*</t>
    </r>
  </si>
  <si>
    <t xml:space="preserve">Studio for Production with Basic Light Package </t>
  </si>
  <si>
    <r>
      <t>Basic Studio</t>
    </r>
    <r>
      <rPr>
        <sz val="11"/>
        <rFont val="Helvetica Neue"/>
        <family val="2"/>
      </rPr>
      <t xml:space="preserve">  3 Cameras, Recorder Control Room, Studio Manager </t>
    </r>
  </si>
  <si>
    <r>
      <t xml:space="preserve">Full Studio </t>
    </r>
    <r>
      <rPr>
        <sz val="11"/>
        <rFont val="Helvetica Neue"/>
        <family val="2"/>
      </rPr>
      <t>Basic studio plus CG, Prompter, Graphics</t>
    </r>
  </si>
  <si>
    <t>Character Generater or Graphics &amp; Operator</t>
  </si>
  <si>
    <r>
      <t xml:space="preserve">Field Production Units  </t>
    </r>
    <r>
      <rPr>
        <sz val="9"/>
        <rFont val="Helvetica Neue"/>
        <family val="2"/>
      </rPr>
      <t>(Unless indicated, crews additional)</t>
    </r>
  </si>
  <si>
    <r>
      <t>Sony FS7 or DJI-4D</t>
    </r>
    <r>
      <rPr>
        <sz val="11"/>
        <rFont val="Helvetica Neue"/>
        <family val="2"/>
      </rPr>
      <t xml:space="preserve"> Basic light and audio </t>
    </r>
  </si>
  <si>
    <r>
      <t xml:space="preserve">Sony Camcorder or DSLR </t>
    </r>
    <r>
      <rPr>
        <sz val="11"/>
        <rFont val="Helvetica Neue"/>
        <family val="2"/>
      </rPr>
      <t xml:space="preserve">Professional Camera, tripod. Basic light and audio   </t>
    </r>
  </si>
  <si>
    <r>
      <t>Jib</t>
    </r>
    <r>
      <rPr>
        <sz val="11"/>
        <rFont val="Helvetica Neue"/>
        <family val="2"/>
      </rPr>
      <t xml:space="preserve"> Up to 24 ft lift, remote pan &amp; tilt, monitor</t>
    </r>
  </si>
  <si>
    <r>
      <t>Track Dolly</t>
    </r>
    <r>
      <rPr>
        <sz val="11"/>
        <rFont val="Helvetica Neue"/>
        <family val="2"/>
      </rPr>
      <t xml:space="preserve"> 40 ' straight track</t>
    </r>
  </si>
  <si>
    <t>6' Slider</t>
  </si>
  <si>
    <r>
      <t xml:space="preserve">Wide Angle Lens  </t>
    </r>
    <r>
      <rPr>
        <sz val="11"/>
        <rFont val="Helvetica Neue"/>
        <family val="2"/>
      </rPr>
      <t xml:space="preserve">Fujinon 4.5mm-58mm T2.4 </t>
    </r>
  </si>
  <si>
    <r>
      <t xml:space="preserve">Adv. Lighting/Grip Package </t>
    </r>
    <r>
      <rPr>
        <sz val="11"/>
        <rFont val="Helvetica Neue"/>
        <family val="2"/>
      </rPr>
      <t>Up to three Arri, Kino or LED kits, c-stands, grip</t>
    </r>
  </si>
  <si>
    <t>Field Mixer</t>
  </si>
  <si>
    <t>Hour</t>
  </si>
  <si>
    <t>Day</t>
  </si>
  <si>
    <r>
      <t>Editing</t>
    </r>
    <r>
      <rPr>
        <sz val="11"/>
        <rFont val="Helvetica Neue"/>
        <family val="2"/>
      </rPr>
      <t xml:space="preserve">  Avid, Premier or Final Cut Pro, student editor</t>
    </r>
  </si>
  <si>
    <t>Pro Edit Suite</t>
    <phoneticPr fontId="1"/>
  </si>
  <si>
    <t>Viewing, Logging &amp; Voice Over</t>
  </si>
  <si>
    <t xml:space="preserve">* "Full Day" is up to 8 hours, "Half Day" is up to 4 hours.  Production rates do not include crews unless indicated. </t>
  </si>
  <si>
    <r>
      <t xml:space="preserve">Travel           </t>
    </r>
    <r>
      <rPr>
        <sz val="11"/>
        <rFont val="Helvetica Neue"/>
        <family val="2"/>
      </rPr>
      <t xml:space="preserve"> </t>
    </r>
  </si>
  <si>
    <t xml:space="preserve"> $.54/mile</t>
  </si>
  <si>
    <r>
      <t>Production Consultation Fee</t>
    </r>
    <r>
      <rPr>
        <sz val="11"/>
        <rFont val="Helvetica Neue"/>
        <family val="2"/>
      </rPr>
      <t xml:space="preserve"> (one hr. minimum)</t>
    </r>
  </si>
  <si>
    <t>$110/hr</t>
  </si>
  <si>
    <r>
      <t xml:space="preserve">Engineering Consultation/Support </t>
    </r>
    <r>
      <rPr>
        <sz val="11"/>
        <rFont val="Helvetica Neue"/>
        <family val="2"/>
      </rPr>
      <t>(one hr. minimum)</t>
    </r>
  </si>
  <si>
    <t>Updated:  March 2016</t>
  </si>
  <si>
    <r>
      <t xml:space="preserve">Broadcast Productions </t>
    </r>
    <r>
      <rPr>
        <sz val="11"/>
        <rFont val="Arial"/>
        <family val="2"/>
      </rPr>
      <t xml:space="preserve">(requires full day rental) </t>
    </r>
    <r>
      <rPr>
        <i/>
        <sz val="11"/>
        <rFont val="Arial"/>
        <family val="2"/>
      </rPr>
      <t>Negotiable</t>
    </r>
  </si>
  <si>
    <r>
      <t xml:space="preserve">1 Camera - </t>
    </r>
    <r>
      <rPr>
        <i/>
        <sz val="11"/>
        <rFont val="Arial"/>
        <family val="2"/>
      </rPr>
      <t>(with operator)</t>
    </r>
  </si>
  <si>
    <r>
      <t xml:space="preserve">3 Camera - </t>
    </r>
    <r>
      <rPr>
        <i/>
        <sz val="11"/>
        <rFont val="Arial"/>
        <family val="2"/>
      </rPr>
      <t>(Director/TD, Audio, Crew with Control Rm)</t>
    </r>
  </si>
  <si>
    <r>
      <t xml:space="preserve">5 Camera - </t>
    </r>
    <r>
      <rPr>
        <i/>
        <sz val="11"/>
        <rFont val="Arial"/>
        <family val="2"/>
      </rPr>
      <t>(Same as above plus jib camera)</t>
    </r>
  </si>
  <si>
    <r>
      <rPr>
        <sz val="24"/>
        <color rgb="FF800000"/>
        <rFont val="Arboria-Black"/>
      </rPr>
      <t>GAYLORD HALL</t>
    </r>
    <r>
      <rPr>
        <sz val="20"/>
        <color indexed="16"/>
        <rFont val="Arboria-Black"/>
      </rPr>
      <t xml:space="preserve">
</t>
    </r>
    <r>
      <rPr>
        <sz val="16"/>
        <color rgb="FF800000"/>
        <rFont val="Arboria-Black"/>
      </rPr>
      <t>FACILITIES RATE CARD</t>
    </r>
  </si>
  <si>
    <r>
      <t xml:space="preserve">Focus Group Room with recording </t>
    </r>
    <r>
      <rPr>
        <i/>
        <sz val="11"/>
        <rFont val="Helvetica Light"/>
      </rPr>
      <t>(requires support staff)</t>
    </r>
  </si>
  <si>
    <r>
      <t xml:space="preserve">Audio package </t>
    </r>
    <r>
      <rPr>
        <i/>
        <sz val="11"/>
        <rFont val="Helvetica Light"/>
      </rPr>
      <t>Multiple microphones</t>
    </r>
    <r>
      <rPr>
        <b/>
        <sz val="11"/>
        <rFont val="Helvetica Light"/>
      </rPr>
      <t xml:space="preserve"> </t>
    </r>
    <r>
      <rPr>
        <i/>
        <sz val="11"/>
        <rFont val="Helvetica Light"/>
      </rPr>
      <t>(requires support staff)</t>
    </r>
  </si>
  <si>
    <t>Space rental</t>
  </si>
  <si>
    <r>
      <t xml:space="preserve">Space rental </t>
    </r>
    <r>
      <rPr>
        <i/>
        <sz val="11"/>
        <rFont val="Helvetica Light"/>
      </rPr>
      <t>No lighting or techical equipment</t>
    </r>
  </si>
  <si>
    <t xml:space="preserve">Studio for production with basic lighting package </t>
  </si>
  <si>
    <t>Inasmuch Foundation Commons, Grand Lobby or Library</t>
  </si>
  <si>
    <r>
      <t xml:space="preserve">Basic set-up with standard A/V </t>
    </r>
    <r>
      <rPr>
        <i/>
        <sz val="11"/>
        <rFont val="Helvetica Light"/>
      </rPr>
      <t xml:space="preserve">(support staff </t>
    </r>
    <r>
      <rPr>
        <i/>
        <u/>
        <sz val="11"/>
        <rFont val="Helvetica Light"/>
      </rPr>
      <t>requires</t>
    </r>
    <r>
      <rPr>
        <i/>
        <sz val="11"/>
        <rFont val="Helvetica Light"/>
      </rPr>
      <t xml:space="preserve"> extra charge - see below)</t>
    </r>
  </si>
  <si>
    <t>1005 - Hall of Fame Room</t>
  </si>
  <si>
    <r>
      <t>Basic Podcast Room</t>
    </r>
    <r>
      <rPr>
        <i/>
        <sz val="11"/>
        <rFont val="Helvetica Light"/>
      </rPr>
      <t xml:space="preserve"> (audio only) </t>
    </r>
  </si>
  <si>
    <r>
      <t xml:space="preserve">Focus Group Room </t>
    </r>
    <r>
      <rPr>
        <i/>
        <sz val="11"/>
        <color rgb="FFFFFFFF"/>
        <rFont val="Helvetica Light"/>
      </rPr>
      <t>(half day)</t>
    </r>
  </si>
  <si>
    <r>
      <t xml:space="preserve">John Bonnar McBreen Podcast Room </t>
    </r>
    <r>
      <rPr>
        <i/>
        <sz val="11"/>
        <color rgb="FFFFFFFF"/>
        <rFont val="Helvetica Light"/>
      </rPr>
      <t>(per hour)</t>
    </r>
  </si>
  <si>
    <r>
      <t xml:space="preserve">Gaylord Rooms with in-room A/V </t>
    </r>
    <r>
      <rPr>
        <i/>
        <sz val="11"/>
        <color rgb="FFFFFFFF"/>
        <rFont val="Helvetica Light"/>
      </rPr>
      <t>(half day)</t>
    </r>
  </si>
  <si>
    <r>
      <t xml:space="preserve">Support Staff </t>
    </r>
    <r>
      <rPr>
        <i/>
        <sz val="11"/>
        <color rgb="FFFFFFFF"/>
        <rFont val="Helvetica Light"/>
      </rPr>
      <t>(per hour)</t>
    </r>
  </si>
  <si>
    <t>Updated
May 2023</t>
  </si>
  <si>
    <r>
      <t xml:space="preserve">Premium A/V package </t>
    </r>
    <r>
      <rPr>
        <i/>
        <sz val="11"/>
        <rFont val="Helvetica Light"/>
      </rPr>
      <t>Audio &amp; video recording with streaming capability</t>
    </r>
    <r>
      <rPr>
        <b/>
        <sz val="11"/>
        <rFont val="Helvetica Light"/>
      </rPr>
      <t xml:space="preserve"> </t>
    </r>
    <r>
      <rPr>
        <i/>
        <sz val="11"/>
        <rFont val="Helvetica Light"/>
      </rPr>
      <t>(requires support staff)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</si>
</sst>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6" formatCode="&quot;$&quot;#,##0_);[Red]\(&quot;$&quot;#,##0\)"/>
    <numFmt numFmtId="44" formatCode="_(&quot;$&quot;* #,##0.00_);_(&quot;$&quot;* \(#,##0.00\);_(&quot;$&quot;* &quot;-&quot;??_);_(@_)"/>
    <numFmt numFmtId="164" formatCode="_(&quot;$&quot;* #,##0_);_(&quot;$&quot;* \(#,##0\);_(&quot;$&quot;* &quot;-&quot;??_);_(@_)"/>
    <numFmt numFmtId="165" formatCode="&quot;$&quot;#,##0"/>
  </numFmts>
  <fonts count="39">
    <font>
      <sz val="10"/>
      <name val="Verdana"/>
    </font>
    <font>
      <sz val="10"/>
      <name val="Verdana"/>
      <family val="2"/>
    </font>
    <font>
      <sz val="8"/>
      <name val="Verdana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1"/>
      <name val="Arial"/>
      <family val="2"/>
    </font>
    <font>
      <b/>
      <i/>
      <sz val="11"/>
      <name val="Arial"/>
      <family val="2"/>
    </font>
    <font>
      <b/>
      <sz val="16"/>
      <name val="Arial"/>
      <family val="2"/>
    </font>
    <font>
      <b/>
      <sz val="11"/>
      <name val="Arial"/>
      <family val="2"/>
    </font>
    <font>
      <sz val="22"/>
      <color indexed="16"/>
      <name val="Helvetica Light"/>
    </font>
    <font>
      <sz val="10"/>
      <name val="Helvetica Light"/>
    </font>
    <font>
      <b/>
      <sz val="11"/>
      <color indexed="9"/>
      <name val="Helvetica Light"/>
    </font>
    <font>
      <b/>
      <sz val="11"/>
      <name val="Helvetica Light"/>
    </font>
    <font>
      <b/>
      <sz val="10"/>
      <name val="Helvetica Light"/>
    </font>
    <font>
      <i/>
      <sz val="11"/>
      <name val="Helvetica Light"/>
    </font>
    <font>
      <i/>
      <u/>
      <sz val="11"/>
      <name val="Helvetica Light"/>
    </font>
    <font>
      <sz val="11"/>
      <name val="Helvetica Light"/>
    </font>
    <font>
      <sz val="12"/>
      <name val="Helvetica Light"/>
    </font>
    <font>
      <sz val="16"/>
      <color rgb="FF800000"/>
      <name val="Arboria-Black"/>
    </font>
    <font>
      <sz val="24"/>
      <color rgb="FF800000"/>
      <name val="Arboria-Black"/>
    </font>
    <font>
      <sz val="20"/>
      <color indexed="16"/>
      <name val="Arboria-Black"/>
    </font>
    <font>
      <b/>
      <sz val="12"/>
      <name val="Helvetica Neue"/>
      <family val="2"/>
    </font>
    <font>
      <sz val="11"/>
      <name val="Helvetica Neue"/>
      <family val="2"/>
    </font>
    <font>
      <sz val="10"/>
      <name val="Helvetica Neue"/>
      <family val="2"/>
    </font>
    <font>
      <sz val="20"/>
      <color indexed="16"/>
      <name val="Helvetica Neue"/>
      <family val="2"/>
    </font>
    <font>
      <b/>
      <sz val="28"/>
      <color indexed="16"/>
      <name val="Helvetica Neue"/>
      <family val="2"/>
    </font>
    <font>
      <b/>
      <sz val="14"/>
      <color theme="0"/>
      <name val="Helvetica Neue"/>
      <family val="2"/>
    </font>
    <font>
      <sz val="14"/>
      <color theme="0"/>
      <name val="Helvetica Neue"/>
      <family val="2"/>
    </font>
    <font>
      <b/>
      <sz val="11"/>
      <name val="Helvetica Neue"/>
      <family val="2"/>
    </font>
    <font>
      <b/>
      <sz val="10"/>
      <name val="Helvetica Neue"/>
      <family val="2"/>
    </font>
    <font>
      <b/>
      <sz val="14"/>
      <color indexed="9"/>
      <name val="Helvetica Neue"/>
      <family val="2"/>
    </font>
    <font>
      <b/>
      <sz val="11"/>
      <color indexed="9"/>
      <name val="Helvetica Neue"/>
      <family val="2"/>
    </font>
    <font>
      <sz val="9"/>
      <name val="Helvetica Neue"/>
      <family val="2"/>
    </font>
    <font>
      <i/>
      <sz val="8"/>
      <name val="Helvetica Neue"/>
      <family val="2"/>
    </font>
    <font>
      <i/>
      <sz val="11"/>
      <name val="Arial"/>
      <family val="2"/>
    </font>
    <font>
      <i/>
      <sz val="11"/>
      <color rgb="FFFFFFFF"/>
      <name val="Helvetica Light"/>
    </font>
    <font>
      <i/>
      <sz val="8"/>
      <name val="Helvetica Light"/>
    </font>
    <font>
      <b/>
      <i/>
      <sz val="8"/>
      <name val="Helvetica Light"/>
    </font>
  </fonts>
  <fills count="5">
    <fill>
      <patternFill patternType="none"/>
    </fill>
    <fill>
      <patternFill patternType="gray125"/>
    </fill>
    <fill>
      <patternFill patternType="solid">
        <fgColor indexed="16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rgb="FF7B000B"/>
        <bgColor indexed="64"/>
      </patternFill>
    </fill>
  </fills>
  <borders count="19">
    <border>
      <left/>
      <right/>
      <top/>
      <bottom/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16">
    <xf numFmtId="0" fontId="0" fillId="0" borderId="0" xfId="0"/>
    <xf numFmtId="0" fontId="3" fillId="0" borderId="0" xfId="0" applyFont="1" applyAlignment="1">
      <alignment horizontal="center" wrapText="1"/>
    </xf>
    <xf numFmtId="0" fontId="3" fillId="0" borderId="0" xfId="0" applyFont="1"/>
    <xf numFmtId="0" fontId="3" fillId="0" borderId="0" xfId="0" applyFont="1" applyAlignment="1">
      <alignment horizontal="center"/>
    </xf>
    <xf numFmtId="165" fontId="3" fillId="0" borderId="0" xfId="0" applyNumberFormat="1" applyFont="1" applyAlignment="1">
      <alignment horizontal="center" wrapText="1"/>
    </xf>
    <xf numFmtId="165" fontId="3" fillId="0" borderId="0" xfId="0" applyNumberFormat="1" applyFont="1" applyAlignment="1">
      <alignment horizontal="right"/>
    </xf>
    <xf numFmtId="165" fontId="3" fillId="0" borderId="2" xfId="0" applyNumberFormat="1" applyFont="1" applyBorder="1" applyAlignment="1">
      <alignment horizontal="right"/>
    </xf>
    <xf numFmtId="165" fontId="3" fillId="0" borderId="15" xfId="0" applyNumberFormat="1" applyFont="1" applyBorder="1" applyAlignment="1">
      <alignment horizontal="right"/>
    </xf>
    <xf numFmtId="0" fontId="3" fillId="0" borderId="2" xfId="0" applyFont="1" applyBorder="1" applyAlignment="1">
      <alignment horizontal="center" wrapText="1"/>
    </xf>
    <xf numFmtId="165" fontId="3" fillId="0" borderId="2" xfId="0" applyNumberFormat="1" applyFont="1" applyBorder="1" applyAlignment="1">
      <alignment horizontal="center" wrapText="1"/>
    </xf>
    <xf numFmtId="0" fontId="3" fillId="0" borderId="2" xfId="0" applyFont="1" applyBorder="1" applyAlignment="1">
      <alignment horizontal="center"/>
    </xf>
    <xf numFmtId="0" fontId="4" fillId="0" borderId="0" xfId="0" applyFont="1" applyAlignment="1">
      <alignment horizontal="center"/>
    </xf>
    <xf numFmtId="165" fontId="4" fillId="0" borderId="0" xfId="0" applyNumberFormat="1" applyFont="1" applyAlignment="1">
      <alignment horizontal="center"/>
    </xf>
    <xf numFmtId="0" fontId="3" fillId="0" borderId="2" xfId="0" applyFont="1" applyBorder="1"/>
    <xf numFmtId="0" fontId="4" fillId="0" borderId="0" xfId="0" applyFont="1"/>
    <xf numFmtId="165" fontId="4" fillId="0" borderId="0" xfId="0" applyNumberFormat="1" applyFont="1" applyAlignment="1">
      <alignment horizontal="right"/>
    </xf>
    <xf numFmtId="165" fontId="4" fillId="0" borderId="15" xfId="0" applyNumberFormat="1" applyFont="1" applyBorder="1" applyAlignment="1">
      <alignment horizontal="right"/>
    </xf>
    <xf numFmtId="0" fontId="6" fillId="0" borderId="14" xfId="0" applyFont="1" applyBorder="1" applyAlignment="1">
      <alignment horizontal="left" vertical="center"/>
    </xf>
    <xf numFmtId="0" fontId="3" fillId="0" borderId="13" xfId="0" applyFont="1" applyBorder="1" applyAlignment="1">
      <alignment horizontal="center"/>
    </xf>
    <xf numFmtId="165" fontId="3" fillId="0" borderId="13" xfId="0" applyNumberFormat="1" applyFont="1" applyBorder="1" applyAlignment="1">
      <alignment horizontal="right"/>
    </xf>
    <xf numFmtId="165" fontId="3" fillId="0" borderId="10" xfId="0" applyNumberFormat="1" applyFont="1" applyBorder="1" applyAlignment="1">
      <alignment horizontal="right"/>
    </xf>
    <xf numFmtId="165" fontId="3" fillId="0" borderId="2" xfId="0" applyNumberFormat="1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165" fontId="4" fillId="0" borderId="2" xfId="0" applyNumberFormat="1" applyFont="1" applyBorder="1" applyAlignment="1">
      <alignment horizontal="center"/>
    </xf>
    <xf numFmtId="0" fontId="7" fillId="0" borderId="0" xfId="0" applyFont="1" applyAlignment="1">
      <alignment horizontal="center" wrapText="1"/>
    </xf>
    <xf numFmtId="0" fontId="8" fillId="0" borderId="0" xfId="0" applyFont="1" applyAlignment="1">
      <alignment vertical="top"/>
    </xf>
    <xf numFmtId="0" fontId="6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165" fontId="17" fillId="0" borderId="0" xfId="1" applyNumberFormat="1" applyFont="1" applyBorder="1" applyAlignment="1">
      <alignment horizontal="center" vertical="center"/>
    </xf>
    <xf numFmtId="0" fontId="22" fillId="0" borderId="0" xfId="0" applyFont="1"/>
    <xf numFmtId="0" fontId="23" fillId="0" borderId="0" xfId="0" applyFont="1" applyAlignment="1">
      <alignment vertical="center" wrapText="1"/>
    </xf>
    <xf numFmtId="0" fontId="24" fillId="0" borderId="0" xfId="0" applyFont="1" applyAlignment="1">
      <alignment vertical="center"/>
    </xf>
    <xf numFmtId="0" fontId="25" fillId="0" borderId="0" xfId="0" applyFont="1" applyAlignment="1">
      <alignment horizontal="center" vertical="center" wrapText="1"/>
    </xf>
    <xf numFmtId="0" fontId="26" fillId="0" borderId="0" xfId="0" applyFont="1" applyAlignment="1">
      <alignment horizontal="right" vertical="center"/>
    </xf>
    <xf numFmtId="0" fontId="27" fillId="4" borderId="4" xfId="0" applyFont="1" applyFill="1" applyBorder="1" applyAlignment="1">
      <alignment vertical="center"/>
    </xf>
    <xf numFmtId="0" fontId="29" fillId="4" borderId="5" xfId="0" applyFont="1" applyFill="1" applyBorder="1" applyAlignment="1">
      <alignment horizontal="left" vertical="center" wrapText="1"/>
    </xf>
    <xf numFmtId="0" fontId="29" fillId="4" borderId="6" xfId="0" applyFont="1" applyFill="1" applyBorder="1" applyAlignment="1">
      <alignment horizontal="left" vertical="center" wrapText="1"/>
    </xf>
    <xf numFmtId="0" fontId="30" fillId="0" borderId="6" xfId="0" applyFont="1" applyBorder="1" applyAlignment="1">
      <alignment horizontal="centerContinuous" vertical="center"/>
    </xf>
    <xf numFmtId="164" fontId="30" fillId="0" borderId="0" xfId="1" applyNumberFormat="1" applyFont="1" applyBorder="1" applyAlignment="1">
      <alignment vertical="center"/>
    </xf>
    <xf numFmtId="0" fontId="30" fillId="0" borderId="12" xfId="0" applyFont="1" applyBorder="1" applyAlignment="1">
      <alignment horizontal="centerContinuous" vertical="center"/>
    </xf>
    <xf numFmtId="0" fontId="22" fillId="0" borderId="0" xfId="0" applyFont="1" applyAlignment="1">
      <alignment vertical="center"/>
    </xf>
    <xf numFmtId="0" fontId="29" fillId="0" borderId="0" xfId="0" applyFont="1" applyAlignment="1">
      <alignment vertical="center"/>
    </xf>
    <xf numFmtId="0" fontId="29" fillId="0" borderId="1" xfId="0" applyFont="1" applyBorder="1" applyAlignment="1">
      <alignment vertical="center"/>
    </xf>
    <xf numFmtId="165" fontId="23" fillId="0" borderId="11" xfId="1" applyNumberFormat="1" applyFont="1" applyBorder="1" applyAlignment="1">
      <alignment vertical="center"/>
    </xf>
    <xf numFmtId="165" fontId="23" fillId="0" borderId="0" xfId="1" applyNumberFormat="1" applyFont="1" applyBorder="1" applyAlignment="1">
      <alignment vertical="center"/>
    </xf>
    <xf numFmtId="165" fontId="23" fillId="0" borderId="16" xfId="1" applyNumberFormat="1" applyFont="1" applyBorder="1" applyAlignment="1">
      <alignment vertical="center"/>
    </xf>
    <xf numFmtId="165" fontId="23" fillId="0" borderId="9" xfId="1" applyNumberFormat="1" applyFont="1" applyBorder="1" applyAlignment="1">
      <alignment vertical="center"/>
    </xf>
    <xf numFmtId="0" fontId="29" fillId="0" borderId="0" xfId="0" applyFont="1" applyAlignment="1">
      <alignment vertical="center" wrapText="1"/>
    </xf>
    <xf numFmtId="165" fontId="23" fillId="0" borderId="8" xfId="1" applyNumberFormat="1" applyFont="1" applyBorder="1" applyAlignment="1">
      <alignment vertical="center"/>
    </xf>
    <xf numFmtId="0" fontId="31" fillId="2" borderId="4" xfId="0" applyFont="1" applyFill="1" applyBorder="1" applyAlignment="1">
      <alignment horizontal="left" vertical="center"/>
    </xf>
    <xf numFmtId="0" fontId="32" fillId="2" borderId="4" xfId="0" applyFont="1" applyFill="1" applyBorder="1" applyAlignment="1">
      <alignment horizontal="center" vertical="center" wrapText="1"/>
    </xf>
    <xf numFmtId="0" fontId="32" fillId="2" borderId="6" xfId="0" applyFont="1" applyFill="1" applyBorder="1" applyAlignment="1">
      <alignment horizontal="center" vertical="center" wrapText="1"/>
    </xf>
    <xf numFmtId="0" fontId="30" fillId="0" borderId="0" xfId="0" applyFont="1" applyAlignment="1">
      <alignment vertical="center"/>
    </xf>
    <xf numFmtId="0" fontId="29" fillId="0" borderId="0" xfId="0" applyFont="1" applyAlignment="1">
      <alignment horizontal="left" vertical="center" wrapText="1"/>
    </xf>
    <xf numFmtId="0" fontId="29" fillId="0" borderId="1" xfId="0" applyFont="1" applyBorder="1" applyAlignment="1">
      <alignment horizontal="left" vertical="center" wrapText="1"/>
    </xf>
    <xf numFmtId="165" fontId="23" fillId="0" borderId="12" xfId="1" applyNumberFormat="1" applyFont="1" applyBorder="1" applyAlignment="1">
      <alignment vertical="center"/>
    </xf>
    <xf numFmtId="165" fontId="23" fillId="3" borderId="17" xfId="1" applyNumberFormat="1" applyFont="1" applyFill="1" applyBorder="1" applyAlignment="1">
      <alignment vertical="center"/>
    </xf>
    <xf numFmtId="165" fontId="23" fillId="3" borderId="7" xfId="1" applyNumberFormat="1" applyFont="1" applyFill="1" applyBorder="1" applyAlignment="1">
      <alignment vertical="center"/>
    </xf>
    <xf numFmtId="0" fontId="23" fillId="0" borderId="0" xfId="0" applyFont="1" applyAlignment="1">
      <alignment vertical="center"/>
    </xf>
    <xf numFmtId="0" fontId="29" fillId="0" borderId="0" xfId="0" applyFont="1" applyAlignment="1">
      <alignment horizontal="left" vertical="center"/>
    </xf>
    <xf numFmtId="165" fontId="23" fillId="0" borderId="0" xfId="1" applyNumberFormat="1" applyFont="1" applyAlignment="1">
      <alignment vertical="center"/>
    </xf>
    <xf numFmtId="0" fontId="32" fillId="2" borderId="5" xfId="0" applyFont="1" applyFill="1" applyBorder="1" applyAlignment="1">
      <alignment horizontal="left" vertical="center"/>
    </xf>
    <xf numFmtId="0" fontId="32" fillId="2" borderId="6" xfId="0" applyFont="1" applyFill="1" applyBorder="1" applyAlignment="1">
      <alignment horizontal="left" vertical="center"/>
    </xf>
    <xf numFmtId="0" fontId="29" fillId="0" borderId="12" xfId="0" applyFont="1" applyBorder="1" applyAlignment="1">
      <alignment horizontal="center" vertical="center"/>
    </xf>
    <xf numFmtId="165" fontId="29" fillId="0" borderId="0" xfId="1" applyNumberFormat="1" applyFont="1" applyBorder="1" applyAlignment="1">
      <alignment horizontal="center" vertical="center"/>
    </xf>
    <xf numFmtId="165" fontId="23" fillId="0" borderId="18" xfId="1" applyNumberFormat="1" applyFont="1" applyBorder="1" applyAlignment="1">
      <alignment vertical="center"/>
    </xf>
    <xf numFmtId="165" fontId="24" fillId="0" borderId="0" xfId="1" applyNumberFormat="1" applyFont="1" applyBorder="1" applyAlignment="1">
      <alignment vertical="center"/>
    </xf>
    <xf numFmtId="165" fontId="33" fillId="0" borderId="0" xfId="1" applyNumberFormat="1" applyFont="1" applyBorder="1" applyAlignment="1">
      <alignment horizontal="left" vertical="center" wrapText="1"/>
    </xf>
    <xf numFmtId="0" fontId="23" fillId="0" borderId="0" xfId="0" applyFont="1" applyAlignment="1">
      <alignment horizontal="center" vertical="center" wrapText="1"/>
    </xf>
    <xf numFmtId="165" fontId="33" fillId="0" borderId="0" xfId="1" applyNumberFormat="1" applyFont="1" applyBorder="1" applyAlignment="1">
      <alignment horizontal="left" vertical="center" wrapText="1" indent="1"/>
    </xf>
    <xf numFmtId="6" fontId="23" fillId="0" borderId="0" xfId="0" applyNumberFormat="1" applyFont="1" applyAlignment="1">
      <alignment horizontal="center" vertical="center"/>
    </xf>
    <xf numFmtId="0" fontId="22" fillId="0" borderId="0" xfId="0" applyFont="1" applyAlignment="1">
      <alignment horizontal="center" vertical="center" wrapText="1"/>
    </xf>
    <xf numFmtId="164" fontId="24" fillId="0" borderId="0" xfId="1" applyNumberFormat="1" applyFont="1" applyBorder="1" applyAlignment="1">
      <alignment vertical="center"/>
    </xf>
    <xf numFmtId="0" fontId="34" fillId="0" borderId="0" xfId="0" applyFont="1" applyAlignment="1">
      <alignment horizontal="right"/>
    </xf>
    <xf numFmtId="165" fontId="6" fillId="0" borderId="0" xfId="1" applyNumberFormat="1" applyFont="1" applyBorder="1" applyAlignment="1">
      <alignment horizontal="center" vertical="center"/>
    </xf>
    <xf numFmtId="165" fontId="6" fillId="0" borderId="0" xfId="0" applyNumberFormat="1" applyFont="1" applyAlignment="1">
      <alignment vertical="center"/>
    </xf>
    <xf numFmtId="0" fontId="6" fillId="0" borderId="0" xfId="0" applyFont="1" applyAlignment="1">
      <alignment horizontal="left" vertical="center" indent="1"/>
    </xf>
    <xf numFmtId="165" fontId="6" fillId="0" borderId="2" xfId="1" applyNumberFormat="1" applyFont="1" applyBorder="1" applyAlignment="1">
      <alignment horizontal="center" vertical="center"/>
    </xf>
    <xf numFmtId="165" fontId="6" fillId="0" borderId="2" xfId="0" applyNumberFormat="1" applyFont="1" applyBorder="1" applyAlignment="1">
      <alignment horizontal="center" vertical="center"/>
    </xf>
    <xf numFmtId="0" fontId="9" fillId="0" borderId="0" xfId="0" applyFont="1"/>
    <xf numFmtId="165" fontId="13" fillId="0" borderId="0" xfId="0" applyNumberFormat="1" applyFont="1" applyAlignment="1">
      <alignment horizontal="center" vertical="center"/>
    </xf>
    <xf numFmtId="0" fontId="13" fillId="0" borderId="0" xfId="0" applyFont="1" applyAlignment="1">
      <alignment vertical="center"/>
    </xf>
    <xf numFmtId="165" fontId="17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left" vertical="center"/>
    </xf>
    <xf numFmtId="0" fontId="13" fillId="0" borderId="0" xfId="0" applyFont="1" applyAlignment="1">
      <alignment horizontal="left" vertical="center"/>
    </xf>
    <xf numFmtId="165" fontId="11" fillId="0" borderId="0" xfId="0" applyNumberFormat="1" applyFont="1" applyAlignment="1">
      <alignment horizontal="center" vertical="center"/>
    </xf>
    <xf numFmtId="0" fontId="17" fillId="0" borderId="0" xfId="0" applyFont="1" applyAlignment="1">
      <alignment vertical="center"/>
    </xf>
    <xf numFmtId="165" fontId="21" fillId="0" borderId="0" xfId="0" applyNumberFormat="1" applyFont="1" applyAlignment="1">
      <alignment horizontal="left" vertical="top" wrapText="1"/>
    </xf>
    <xf numFmtId="165" fontId="10" fillId="0" borderId="0" xfId="0" applyNumberFormat="1" applyFont="1" applyAlignment="1">
      <alignment horizontal="center" vertical="center" wrapText="1"/>
    </xf>
    <xf numFmtId="0" fontId="11" fillId="0" borderId="0" xfId="0" applyFont="1" applyAlignment="1">
      <alignment vertical="center"/>
    </xf>
    <xf numFmtId="0" fontId="17" fillId="0" borderId="0" xfId="0" applyFont="1" applyAlignment="1">
      <alignment horizontal="center" vertical="center"/>
    </xf>
    <xf numFmtId="0" fontId="18" fillId="0" borderId="0" xfId="0" applyFont="1" applyAlignment="1">
      <alignment vertical="center"/>
    </xf>
    <xf numFmtId="165" fontId="18" fillId="0" borderId="0" xfId="0" applyNumberFormat="1" applyFont="1" applyAlignment="1">
      <alignment horizontal="center" vertical="center"/>
    </xf>
    <xf numFmtId="165" fontId="13" fillId="0" borderId="13" xfId="0" applyNumberFormat="1" applyFont="1" applyBorder="1" applyAlignment="1">
      <alignment horizontal="center" vertical="center"/>
    </xf>
    <xf numFmtId="0" fontId="12" fillId="2" borderId="13" xfId="0" applyFont="1" applyFill="1" applyBorder="1" applyAlignment="1">
      <alignment vertical="center"/>
    </xf>
    <xf numFmtId="165" fontId="14" fillId="0" borderId="13" xfId="0" applyNumberFormat="1" applyFont="1" applyBorder="1" applyAlignment="1">
      <alignment horizontal="center" vertical="center" wrapText="1"/>
    </xf>
    <xf numFmtId="17" fontId="37" fillId="0" borderId="0" xfId="0" applyNumberFormat="1" applyFont="1" applyAlignment="1">
      <alignment horizontal="right" wrapText="1"/>
    </xf>
    <xf numFmtId="0" fontId="38" fillId="0" borderId="0" xfId="0" applyFont="1" applyAlignment="1">
      <alignment horizontal="right" wrapText="1"/>
    </xf>
    <xf numFmtId="165" fontId="15" fillId="0" borderId="0" xfId="1" applyNumberFormat="1" applyFont="1" applyBorder="1" applyAlignment="1">
      <alignment horizontal="center" vertical="center"/>
    </xf>
    <xf numFmtId="165" fontId="33" fillId="0" borderId="0" xfId="1" applyNumberFormat="1" applyFont="1" applyBorder="1" applyAlignment="1">
      <alignment horizontal="left" vertical="center" wrapText="1"/>
    </xf>
    <xf numFmtId="0" fontId="29" fillId="0" borderId="0" xfId="0" applyFont="1" applyAlignment="1">
      <alignment horizontal="left" vertical="center" wrapText="1"/>
    </xf>
    <xf numFmtId="0" fontId="29" fillId="0" borderId="1" xfId="0" applyFont="1" applyBorder="1" applyAlignment="1">
      <alignment horizontal="left" vertical="center" wrapText="1"/>
    </xf>
    <xf numFmtId="0" fontId="29" fillId="0" borderId="0" xfId="0" applyFont="1" applyAlignment="1">
      <alignment vertical="center"/>
    </xf>
    <xf numFmtId="0" fontId="29" fillId="0" borderId="1" xfId="0" applyFont="1" applyBorder="1" applyAlignment="1">
      <alignment vertical="center"/>
    </xf>
    <xf numFmtId="0" fontId="29" fillId="0" borderId="0" xfId="0" applyFont="1" applyAlignment="1">
      <alignment vertical="center" wrapText="1"/>
    </xf>
    <xf numFmtId="0" fontId="29" fillId="0" borderId="1" xfId="0" applyFont="1" applyBorder="1" applyAlignment="1">
      <alignment vertical="center" wrapText="1"/>
    </xf>
    <xf numFmtId="0" fontId="22" fillId="0" borderId="0" xfId="0" applyFont="1"/>
    <xf numFmtId="0" fontId="22" fillId="0" borderId="3" xfId="0" applyFont="1" applyBorder="1"/>
    <xf numFmtId="0" fontId="31" fillId="2" borderId="4" xfId="0" applyFont="1" applyFill="1" applyBorder="1" applyAlignment="1">
      <alignment horizontal="left" vertical="center"/>
    </xf>
    <xf numFmtId="0" fontId="31" fillId="2" borderId="5" xfId="0" applyFont="1" applyFill="1" applyBorder="1" applyAlignment="1">
      <alignment horizontal="left" vertical="center"/>
    </xf>
    <xf numFmtId="0" fontId="31" fillId="2" borderId="6" xfId="0" applyFont="1" applyFill="1" applyBorder="1" applyAlignment="1">
      <alignment horizontal="left" vertical="center"/>
    </xf>
    <xf numFmtId="0" fontId="22" fillId="0" borderId="0" xfId="0" applyFont="1" applyAlignment="1">
      <alignment horizontal="left"/>
    </xf>
    <xf numFmtId="165" fontId="4" fillId="0" borderId="14" xfId="0" applyNumberFormat="1" applyFont="1" applyBorder="1" applyAlignment="1">
      <alignment horizontal="center"/>
    </xf>
    <xf numFmtId="165" fontId="4" fillId="0" borderId="10" xfId="0" applyNumberFormat="1" applyFont="1" applyBorder="1" applyAlignment="1">
      <alignment horizontal="center"/>
    </xf>
    <xf numFmtId="165" fontId="4" fillId="0" borderId="14" xfId="0" applyNumberFormat="1" applyFont="1" applyBorder="1" applyAlignment="1">
      <alignment horizontal="center" wrapText="1"/>
    </xf>
    <xf numFmtId="165" fontId="4" fillId="0" borderId="10" xfId="0" applyNumberFormat="1" applyFont="1" applyBorder="1" applyAlignment="1">
      <alignment horizontal="center" wrapText="1"/>
    </xf>
  </cellXfs>
  <cellStyles count="2">
    <cellStyle name="Currency" xfId="1" builtinId="4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741329</xdr:colOff>
      <xdr:row>0</xdr:row>
      <xdr:rowOff>0</xdr:rowOff>
    </xdr:from>
    <xdr:to>
      <xdr:col>4</xdr:col>
      <xdr:colOff>3958</xdr:colOff>
      <xdr:row>0</xdr:row>
      <xdr:rowOff>651494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88FBCA7-61F0-B485-B781-04A4F1D7DF9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21964" b="21437"/>
        <a:stretch/>
      </xdr:blipFill>
      <xdr:spPr>
        <a:xfrm>
          <a:off x="5532693" y="0"/>
          <a:ext cx="1786135" cy="65149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42334</xdr:colOff>
      <xdr:row>0</xdr:row>
      <xdr:rowOff>50802</xdr:rowOff>
    </xdr:from>
    <xdr:to>
      <xdr:col>1</xdr:col>
      <xdr:colOff>2379198</xdr:colOff>
      <xdr:row>0</xdr:row>
      <xdr:rowOff>618068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A1CF188-00EE-D549-B13B-DFEB1D6AA1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1667" y="50802"/>
          <a:ext cx="2336864" cy="56726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hodgson/Documents/%20%20SCOTT'S%20STUFF/Productions/Facilities%20Rental/Gaylord%20Facilities%20Rate%20Card-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acilities Rate Card"/>
      <sheetName val="Gaylord Hall Productions"/>
      <sheetName val="Auditorum Worksheet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7AF2EA-9428-B34A-BDA8-27E1E04629D4}">
  <dimension ref="A1:E54"/>
  <sheetViews>
    <sheetView tabSelected="1" zoomScale="154" zoomScaleNormal="154" workbookViewId="0">
      <selection activeCell="F4" sqref="F4"/>
    </sheetView>
  </sheetViews>
  <sheetFormatPr baseColWidth="10" defaultRowHeight="23" customHeight="1"/>
  <cols>
    <col min="1" max="1" width="62.83203125" style="91" customWidth="1"/>
    <col min="2" max="3" width="11" style="92" customWidth="1"/>
    <col min="4" max="4" width="11" style="85" customWidth="1"/>
    <col min="5" max="5" width="20.5" style="89" customWidth="1"/>
    <col min="6" max="6" width="8.83203125" style="89" customWidth="1"/>
    <col min="7" max="94" width="5.1640625" style="89" customWidth="1"/>
    <col min="95" max="16384" width="10.83203125" style="89"/>
  </cols>
  <sheetData>
    <row r="1" spans="1:5" ht="53" customHeight="1">
      <c r="A1" s="87" t="s">
        <v>98</v>
      </c>
      <c r="B1" s="88"/>
      <c r="C1" s="88"/>
    </row>
    <row r="2" spans="1:5" s="81" customFormat="1" ht="15" customHeight="1">
      <c r="A2" s="94" t="s">
        <v>37</v>
      </c>
      <c r="B2" s="93" t="s">
        <v>38</v>
      </c>
      <c r="C2" s="93" t="s">
        <v>39</v>
      </c>
      <c r="D2" s="95" t="s">
        <v>40</v>
      </c>
    </row>
    <row r="3" spans="1:5" s="86" customFormat="1" ht="15" customHeight="1">
      <c r="A3" s="81" t="s">
        <v>105</v>
      </c>
      <c r="B3" s="82"/>
      <c r="C3" s="82"/>
      <c r="D3" s="82"/>
      <c r="E3" s="86" t="s">
        <v>0</v>
      </c>
    </row>
    <row r="4" spans="1:5" s="86" customFormat="1" ht="15" customHeight="1">
      <c r="A4" s="83" t="s">
        <v>47</v>
      </c>
      <c r="B4" s="82">
        <v>700</v>
      </c>
      <c r="C4" s="82">
        <v>350</v>
      </c>
      <c r="D4" s="82">
        <f>C4/2</f>
        <v>175</v>
      </c>
    </row>
    <row r="5" spans="1:5" s="86" customFormat="1" ht="15" customHeight="1">
      <c r="A5" s="83" t="s">
        <v>56</v>
      </c>
      <c r="B5" s="82">
        <v>400</v>
      </c>
      <c r="C5" s="82">
        <v>200</v>
      </c>
      <c r="D5" s="82">
        <f>C5/2</f>
        <v>100</v>
      </c>
    </row>
    <row r="6" spans="1:5" s="86" customFormat="1" ht="15" customHeight="1">
      <c r="A6" s="84" t="s">
        <v>100</v>
      </c>
      <c r="B6" s="82"/>
      <c r="C6" s="82"/>
      <c r="D6" s="82"/>
    </row>
    <row r="7" spans="1:5" s="86" customFormat="1" ht="15" customHeight="1">
      <c r="A7" s="83" t="s">
        <v>47</v>
      </c>
      <c r="B7" s="82">
        <v>290</v>
      </c>
      <c r="C7" s="82">
        <f>B7/2</f>
        <v>145</v>
      </c>
      <c r="D7" s="82">
        <f>C7/2</f>
        <v>72.5</v>
      </c>
    </row>
    <row r="8" spans="1:5" s="86" customFormat="1" ht="15" customHeight="1">
      <c r="A8" s="83" t="s">
        <v>56</v>
      </c>
      <c r="B8" s="82">
        <v>180</v>
      </c>
      <c r="C8" s="82">
        <f>B8/2</f>
        <v>90</v>
      </c>
      <c r="D8" s="82">
        <f>C8/2</f>
        <v>45</v>
      </c>
    </row>
    <row r="9" spans="1:5" s="86" customFormat="1" ht="15" customHeight="1">
      <c r="A9" s="81" t="s">
        <v>113</v>
      </c>
      <c r="B9" s="82"/>
      <c r="C9" s="82"/>
      <c r="D9" s="82"/>
    </row>
    <row r="10" spans="1:5" s="86" customFormat="1" ht="15" customHeight="1">
      <c r="A10" s="83" t="s">
        <v>47</v>
      </c>
      <c r="B10" s="82">
        <v>500</v>
      </c>
      <c r="C10" s="82">
        <f>B10/2</f>
        <v>250</v>
      </c>
      <c r="D10" s="82">
        <f>C10/2</f>
        <v>125</v>
      </c>
    </row>
    <row r="11" spans="1:5" s="86" customFormat="1" ht="15" customHeight="1">
      <c r="A11" s="83" t="s">
        <v>56</v>
      </c>
      <c r="B11" s="82">
        <v>300</v>
      </c>
      <c r="C11" s="82">
        <f>B11/2</f>
        <v>150</v>
      </c>
      <c r="D11" s="82">
        <f>C11/2</f>
        <v>75</v>
      </c>
    </row>
    <row r="12" spans="1:5" s="86" customFormat="1" ht="15" customHeight="1">
      <c r="A12" s="81" t="s">
        <v>57</v>
      </c>
      <c r="B12" s="28"/>
      <c r="C12" s="28"/>
      <c r="D12" s="82"/>
    </row>
    <row r="13" spans="1:5" s="81" customFormat="1" ht="15" customHeight="1">
      <c r="A13" s="94" t="s">
        <v>41</v>
      </c>
      <c r="B13" s="93" t="s">
        <v>38</v>
      </c>
      <c r="C13" s="93" t="s">
        <v>39</v>
      </c>
      <c r="D13" s="95" t="s">
        <v>40</v>
      </c>
    </row>
    <row r="14" spans="1:5" s="81" customFormat="1" ht="15" customHeight="1">
      <c r="A14" s="84" t="s">
        <v>102</v>
      </c>
      <c r="B14" s="80"/>
      <c r="C14" s="80"/>
      <c r="D14" s="80"/>
    </row>
    <row r="15" spans="1:5" s="86" customFormat="1" ht="15" customHeight="1">
      <c r="A15" s="83" t="s">
        <v>47</v>
      </c>
      <c r="B15" s="82">
        <v>500</v>
      </c>
      <c r="C15" s="82">
        <f>B15/2</f>
        <v>250</v>
      </c>
      <c r="D15" s="82">
        <f t="shared" ref="D15:D16" si="0">C15/2</f>
        <v>125</v>
      </c>
    </row>
    <row r="16" spans="1:5" s="86" customFormat="1" ht="15" customHeight="1">
      <c r="A16" s="83" t="s">
        <v>56</v>
      </c>
      <c r="B16" s="82">
        <v>300</v>
      </c>
      <c r="C16" s="82">
        <f>B16/2</f>
        <v>150</v>
      </c>
      <c r="D16" s="82">
        <f t="shared" si="0"/>
        <v>75</v>
      </c>
    </row>
    <row r="17" spans="1:4" s="86" customFormat="1" ht="15" customHeight="1">
      <c r="A17" s="84" t="s">
        <v>103</v>
      </c>
      <c r="B17" s="82"/>
      <c r="C17" s="82"/>
      <c r="D17" s="82"/>
    </row>
    <row r="18" spans="1:4" s="86" customFormat="1" ht="15" customHeight="1">
      <c r="A18" s="83" t="s">
        <v>47</v>
      </c>
      <c r="B18" s="82">
        <v>1000</v>
      </c>
      <c r="C18" s="82">
        <f>B18/2</f>
        <v>500</v>
      </c>
      <c r="D18" s="82">
        <f t="shared" ref="D18:D19" si="1">C18/2</f>
        <v>250</v>
      </c>
    </row>
    <row r="19" spans="1:4" s="86" customFormat="1" ht="15" customHeight="1">
      <c r="A19" s="83" t="s">
        <v>56</v>
      </c>
      <c r="B19" s="82">
        <v>600</v>
      </c>
      <c r="C19" s="82">
        <f>B19/2</f>
        <v>300</v>
      </c>
      <c r="D19" s="82">
        <f t="shared" si="1"/>
        <v>150</v>
      </c>
    </row>
    <row r="20" spans="1:4" s="86" customFormat="1" ht="15" customHeight="1">
      <c r="A20" s="84" t="s">
        <v>48</v>
      </c>
      <c r="B20" s="98" t="s">
        <v>42</v>
      </c>
      <c r="C20" s="98"/>
      <c r="D20" s="98"/>
    </row>
    <row r="21" spans="1:4" s="81" customFormat="1" ht="15" customHeight="1">
      <c r="A21" s="94" t="s">
        <v>104</v>
      </c>
      <c r="B21" s="93" t="s">
        <v>38</v>
      </c>
      <c r="C21" s="93" t="s">
        <v>39</v>
      </c>
      <c r="D21" s="95" t="s">
        <v>40</v>
      </c>
    </row>
    <row r="22" spans="1:4" s="86" customFormat="1" ht="15" customHeight="1">
      <c r="A22" s="84" t="s">
        <v>101</v>
      </c>
      <c r="B22" s="82">
        <v>300</v>
      </c>
      <c r="C22" s="82">
        <f>B22/2</f>
        <v>150</v>
      </c>
      <c r="D22" s="82">
        <f>C22/2</f>
        <v>75</v>
      </c>
    </row>
    <row r="23" spans="1:4" s="86" customFormat="1" ht="15" customHeight="1">
      <c r="A23" s="84" t="s">
        <v>49</v>
      </c>
      <c r="B23" s="82">
        <v>200</v>
      </c>
      <c r="C23" s="82">
        <f>B23/2</f>
        <v>100</v>
      </c>
      <c r="D23" s="82">
        <f>C23/2</f>
        <v>50</v>
      </c>
    </row>
    <row r="24" spans="1:4" s="86" customFormat="1" ht="15" customHeight="1">
      <c r="A24" s="84" t="s">
        <v>58</v>
      </c>
      <c r="B24" s="82">
        <v>1200</v>
      </c>
      <c r="C24" s="85" t="s">
        <v>43</v>
      </c>
      <c r="D24" s="85" t="s">
        <v>43</v>
      </c>
    </row>
    <row r="25" spans="1:4" s="86" customFormat="1" ht="15" customHeight="1">
      <c r="A25" s="84" t="s">
        <v>50</v>
      </c>
      <c r="B25" s="82">
        <v>300</v>
      </c>
      <c r="C25" s="85" t="s">
        <v>43</v>
      </c>
      <c r="D25" s="85" t="s">
        <v>43</v>
      </c>
    </row>
    <row r="26" spans="1:4" s="86" customFormat="1" ht="15" customHeight="1">
      <c r="A26" s="84" t="s">
        <v>52</v>
      </c>
      <c r="B26" s="82">
        <v>200</v>
      </c>
      <c r="C26" s="85" t="s">
        <v>43</v>
      </c>
      <c r="D26" s="85" t="s">
        <v>43</v>
      </c>
    </row>
    <row r="27" spans="1:4" s="86" customFormat="1" ht="15" customHeight="1">
      <c r="A27" s="84" t="s">
        <v>51</v>
      </c>
      <c r="B27" s="82" t="s">
        <v>44</v>
      </c>
      <c r="C27" s="82" t="s">
        <v>44</v>
      </c>
      <c r="D27" s="82" t="s">
        <v>44</v>
      </c>
    </row>
    <row r="28" spans="1:4" s="86" customFormat="1" ht="15" customHeight="1">
      <c r="A28" s="84" t="s">
        <v>59</v>
      </c>
      <c r="B28" s="82">
        <v>225</v>
      </c>
      <c r="C28" s="82">
        <f>B28/2</f>
        <v>112.5</v>
      </c>
      <c r="D28" s="82">
        <f>C28/2</f>
        <v>56.25</v>
      </c>
    </row>
    <row r="29" spans="1:4" s="81" customFormat="1" ht="15" customHeight="1">
      <c r="A29" s="94" t="s">
        <v>108</v>
      </c>
      <c r="B29" s="93" t="s">
        <v>38</v>
      </c>
      <c r="C29" s="93" t="s">
        <v>39</v>
      </c>
      <c r="D29" s="95" t="s">
        <v>40</v>
      </c>
    </row>
    <row r="30" spans="1:4" s="86" customFormat="1" ht="15" customHeight="1">
      <c r="A30" s="81" t="s">
        <v>53</v>
      </c>
      <c r="B30" s="82">
        <v>250</v>
      </c>
      <c r="C30" s="82">
        <f>B30/2</f>
        <v>125</v>
      </c>
      <c r="D30" s="82">
        <f>C30/2</f>
        <v>62.5</v>
      </c>
    </row>
    <row r="31" spans="1:4" s="86" customFormat="1" ht="15" customHeight="1">
      <c r="A31" s="81" t="s">
        <v>99</v>
      </c>
      <c r="B31" s="82">
        <v>400</v>
      </c>
      <c r="C31" s="82">
        <f>B31/2</f>
        <v>200</v>
      </c>
      <c r="D31" s="82">
        <f>C31/2</f>
        <v>100</v>
      </c>
    </row>
    <row r="32" spans="1:4" s="81" customFormat="1" ht="15" customHeight="1">
      <c r="A32" s="94" t="s">
        <v>109</v>
      </c>
      <c r="B32" s="93" t="s">
        <v>38</v>
      </c>
      <c r="C32" s="93" t="s">
        <v>39</v>
      </c>
      <c r="D32" s="95" t="s">
        <v>40</v>
      </c>
    </row>
    <row r="33" spans="1:4" s="86" customFormat="1" ht="15" customHeight="1">
      <c r="A33" s="81" t="s">
        <v>107</v>
      </c>
      <c r="B33" s="82">
        <v>50</v>
      </c>
      <c r="C33" s="82">
        <f>B33/2</f>
        <v>25</v>
      </c>
      <c r="D33" s="82">
        <f>C33/2</f>
        <v>12.5</v>
      </c>
    </row>
    <row r="34" spans="1:4" s="86" customFormat="1" ht="15" customHeight="1">
      <c r="A34" s="81" t="s">
        <v>60</v>
      </c>
      <c r="B34" s="82">
        <v>100</v>
      </c>
      <c r="C34" s="82">
        <f>B34/2</f>
        <v>50</v>
      </c>
      <c r="D34" s="82">
        <f>C34/2</f>
        <v>25</v>
      </c>
    </row>
    <row r="35" spans="1:4" s="81" customFormat="1" ht="15" customHeight="1">
      <c r="A35" s="94" t="s">
        <v>110</v>
      </c>
      <c r="B35" s="93" t="s">
        <v>38</v>
      </c>
      <c r="C35" s="93" t="s">
        <v>39</v>
      </c>
      <c r="D35" s="95" t="s">
        <v>40</v>
      </c>
    </row>
    <row r="36" spans="1:4" ht="15" customHeight="1">
      <c r="A36" s="81" t="s">
        <v>106</v>
      </c>
      <c r="B36" s="82">
        <v>200</v>
      </c>
      <c r="C36" s="82">
        <f>B36/2</f>
        <v>100</v>
      </c>
      <c r="D36" s="82">
        <f>C36/2</f>
        <v>50</v>
      </c>
    </row>
    <row r="37" spans="1:4" ht="15" customHeight="1">
      <c r="A37" s="86" t="s">
        <v>61</v>
      </c>
      <c r="B37" s="82">
        <v>150</v>
      </c>
      <c r="C37" s="82">
        <f t="shared" ref="C37:D40" si="2">B37/2</f>
        <v>75</v>
      </c>
      <c r="D37" s="82">
        <f t="shared" si="2"/>
        <v>37.5</v>
      </c>
    </row>
    <row r="38" spans="1:4" ht="15" customHeight="1">
      <c r="A38" s="86" t="s">
        <v>62</v>
      </c>
      <c r="B38" s="82">
        <v>100</v>
      </c>
      <c r="C38" s="82">
        <f t="shared" si="2"/>
        <v>50</v>
      </c>
      <c r="D38" s="82">
        <f t="shared" si="2"/>
        <v>25</v>
      </c>
    </row>
    <row r="39" spans="1:4" ht="15" customHeight="1">
      <c r="A39" s="86" t="s">
        <v>63</v>
      </c>
      <c r="B39" s="82">
        <v>150</v>
      </c>
      <c r="C39" s="82">
        <f t="shared" si="2"/>
        <v>75</v>
      </c>
      <c r="D39" s="82">
        <f t="shared" si="2"/>
        <v>37.5</v>
      </c>
    </row>
    <row r="40" spans="1:4" ht="15" customHeight="1">
      <c r="A40" s="86" t="s">
        <v>64</v>
      </c>
      <c r="B40" s="82">
        <v>175</v>
      </c>
      <c r="C40" s="82">
        <f t="shared" si="2"/>
        <v>87.5</v>
      </c>
      <c r="D40" s="82">
        <f t="shared" si="2"/>
        <v>43.75</v>
      </c>
    </row>
    <row r="41" spans="1:4" s="81" customFormat="1" ht="15" customHeight="1">
      <c r="A41" s="94" t="s">
        <v>111</v>
      </c>
      <c r="B41" s="95" t="s">
        <v>45</v>
      </c>
      <c r="C41" s="95" t="s">
        <v>46</v>
      </c>
      <c r="D41" s="96" t="s">
        <v>112</v>
      </c>
    </row>
    <row r="42" spans="1:4" s="86" customFormat="1" ht="15" customHeight="1">
      <c r="A42" s="84" t="s">
        <v>55</v>
      </c>
      <c r="B42" s="28">
        <v>30</v>
      </c>
      <c r="C42" s="28">
        <v>40</v>
      </c>
      <c r="D42" s="97"/>
    </row>
    <row r="43" spans="1:4" s="86" customFormat="1" ht="15" customHeight="1">
      <c r="A43" s="84" t="s">
        <v>54</v>
      </c>
      <c r="B43" s="28">
        <v>15</v>
      </c>
      <c r="C43" s="28">
        <v>20</v>
      </c>
      <c r="D43" s="97"/>
    </row>
    <row r="44" spans="1:4" ht="15">
      <c r="A44" s="86"/>
      <c r="B44" s="82"/>
      <c r="C44" s="90"/>
      <c r="D44" s="90"/>
    </row>
    <row r="45" spans="1:4" ht="15">
      <c r="A45" s="86"/>
      <c r="B45" s="82"/>
      <c r="C45" s="82"/>
      <c r="D45" s="82"/>
    </row>
    <row r="46" spans="1:4" ht="15">
      <c r="A46" s="86"/>
      <c r="B46" s="82"/>
      <c r="C46" s="82"/>
      <c r="D46" s="82"/>
    </row>
    <row r="47" spans="1:4" ht="15">
      <c r="A47" s="86"/>
      <c r="B47" s="82"/>
      <c r="C47" s="82"/>
      <c r="D47" s="82"/>
    </row>
    <row r="48" spans="1:4" ht="15">
      <c r="A48" s="86"/>
      <c r="B48" s="82"/>
      <c r="C48" s="82"/>
      <c r="D48" s="82"/>
    </row>
    <row r="49" spans="1:4" ht="15">
      <c r="A49" s="86"/>
      <c r="B49" s="82"/>
      <c r="C49" s="82"/>
      <c r="D49" s="82"/>
    </row>
    <row r="50" spans="1:4" ht="15">
      <c r="A50" s="86"/>
      <c r="B50" s="82"/>
      <c r="C50" s="82"/>
      <c r="D50" s="82"/>
    </row>
    <row r="51" spans="1:4" ht="15">
      <c r="A51" s="86"/>
      <c r="B51" s="82"/>
      <c r="C51" s="82"/>
      <c r="D51" s="82"/>
    </row>
    <row r="52" spans="1:4" ht="15">
      <c r="A52" s="86"/>
      <c r="B52" s="82"/>
      <c r="C52" s="82"/>
      <c r="D52" s="82"/>
    </row>
    <row r="53" spans="1:4" ht="15">
      <c r="A53" s="86"/>
      <c r="B53" s="82"/>
      <c r="C53" s="82"/>
      <c r="D53" s="82"/>
    </row>
    <row r="54" spans="1:4" ht="15">
      <c r="A54" s="86"/>
      <c r="B54" s="82"/>
      <c r="C54" s="82"/>
      <c r="D54" s="82"/>
    </row>
  </sheetData>
  <mergeCells count="2">
    <mergeCell ref="D41:D43"/>
    <mergeCell ref="B20:D20"/>
  </mergeCells>
  <pageMargins left="0.25" right="0.25" top="0.75" bottom="0.75" header="0.3" footer="0.3"/>
  <pageSetup orientation="portrait" horizontalDpi="0" verticalDpi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45"/>
  <sheetViews>
    <sheetView zoomScale="150" workbookViewId="0">
      <selection activeCell="C47" sqref="C47"/>
    </sheetView>
  </sheetViews>
  <sheetFormatPr baseColWidth="10" defaultRowHeight="23" customHeight="1"/>
  <cols>
    <col min="1" max="1" width="2.1640625" style="29" customWidth="1"/>
    <col min="2" max="2" width="48.83203125" style="30" customWidth="1"/>
    <col min="3" max="3" width="18.6640625" style="30" customWidth="1"/>
    <col min="4" max="4" width="9.5" style="31" customWidth="1"/>
    <col min="5" max="5" width="0.83203125" style="72" customWidth="1"/>
    <col min="6" max="6" width="9.1640625" style="31" customWidth="1"/>
    <col min="7" max="7" width="0.83203125" style="31" customWidth="1"/>
    <col min="8" max="64" width="5.1640625" style="31" customWidth="1"/>
    <col min="65" max="16384" width="10.83203125" style="31"/>
  </cols>
  <sheetData>
    <row r="1" spans="1:6" ht="54" customHeight="1" thickBot="1">
      <c r="E1" s="32"/>
      <c r="F1" s="33" t="s">
        <v>65</v>
      </c>
    </row>
    <row r="2" spans="1:6" ht="20" customHeight="1" thickBot="1">
      <c r="A2" s="34" t="s">
        <v>66</v>
      </c>
      <c r="B2" s="35"/>
      <c r="C2" s="36"/>
      <c r="D2" s="37" t="s">
        <v>67</v>
      </c>
      <c r="E2" s="38"/>
      <c r="F2" s="39" t="s">
        <v>68</v>
      </c>
    </row>
    <row r="3" spans="1:6" ht="18" customHeight="1">
      <c r="A3" s="40"/>
      <c r="B3" s="102" t="s">
        <v>16</v>
      </c>
      <c r="C3" s="103"/>
      <c r="D3" s="43">
        <f t="shared" ref="D3:D9" si="0">F3*0.6</f>
        <v>300</v>
      </c>
      <c r="E3" s="44"/>
      <c r="F3" s="43">
        <v>500</v>
      </c>
    </row>
    <row r="4" spans="1:6" ht="18" customHeight="1">
      <c r="A4" s="40"/>
      <c r="B4" s="41" t="s">
        <v>69</v>
      </c>
      <c r="C4" s="42"/>
      <c r="D4" s="45">
        <v>600</v>
      </c>
      <c r="E4" s="44"/>
      <c r="F4" s="45">
        <v>1000</v>
      </c>
    </row>
    <row r="5" spans="1:6" ht="18" customHeight="1">
      <c r="A5" s="40"/>
      <c r="B5" s="102" t="s">
        <v>70</v>
      </c>
      <c r="C5" s="103"/>
      <c r="D5" s="46">
        <f t="shared" si="0"/>
        <v>1050</v>
      </c>
      <c r="E5" s="44"/>
      <c r="F5" s="46">
        <v>1750</v>
      </c>
    </row>
    <row r="6" spans="1:6" ht="18" customHeight="1" thickBot="1">
      <c r="A6" s="40"/>
      <c r="B6" s="104" t="s">
        <v>71</v>
      </c>
      <c r="C6" s="105"/>
      <c r="D6" s="48">
        <f t="shared" si="0"/>
        <v>1500</v>
      </c>
      <c r="E6" s="44"/>
      <c r="F6" s="48">
        <v>2500</v>
      </c>
    </row>
    <row r="7" spans="1:6" ht="18" customHeight="1">
      <c r="A7" s="40"/>
      <c r="B7" s="104" t="s">
        <v>72</v>
      </c>
      <c r="C7" s="105"/>
      <c r="D7" s="43">
        <f t="shared" si="0"/>
        <v>480</v>
      </c>
      <c r="E7" s="44"/>
      <c r="F7" s="43">
        <v>800</v>
      </c>
    </row>
    <row r="8" spans="1:6" ht="18" customHeight="1">
      <c r="A8" s="40"/>
      <c r="B8" s="104" t="s">
        <v>1</v>
      </c>
      <c r="C8" s="105"/>
      <c r="D8" s="46">
        <f t="shared" si="0"/>
        <v>120</v>
      </c>
      <c r="E8" s="44"/>
      <c r="F8" s="46">
        <v>200</v>
      </c>
    </row>
    <row r="9" spans="1:6" ht="18" customHeight="1" thickBot="1">
      <c r="A9" s="40"/>
      <c r="B9" s="102" t="s">
        <v>2</v>
      </c>
      <c r="C9" s="103"/>
      <c r="D9" s="48">
        <f t="shared" si="0"/>
        <v>480</v>
      </c>
      <c r="E9" s="44"/>
      <c r="F9" s="48">
        <v>800</v>
      </c>
    </row>
    <row r="10" spans="1:6" ht="5" customHeight="1" thickBot="1">
      <c r="B10" s="41"/>
      <c r="C10" s="41"/>
      <c r="D10" s="44"/>
      <c r="E10" s="44"/>
      <c r="F10" s="44"/>
    </row>
    <row r="11" spans="1:6" s="52" customFormat="1" ht="20" customHeight="1" thickBot="1">
      <c r="A11" s="49" t="s">
        <v>19</v>
      </c>
      <c r="B11" s="50"/>
      <c r="C11" s="51"/>
    </row>
    <row r="12" spans="1:6" ht="20" customHeight="1" thickBot="1">
      <c r="A12" s="111" t="s">
        <v>73</v>
      </c>
      <c r="B12" s="111"/>
      <c r="C12" s="111"/>
      <c r="D12" s="44"/>
      <c r="E12" s="44"/>
      <c r="F12" s="44"/>
    </row>
    <row r="13" spans="1:6" ht="18" customHeight="1" thickBot="1">
      <c r="A13" s="40"/>
      <c r="B13" s="100" t="s">
        <v>74</v>
      </c>
      <c r="C13" s="101"/>
      <c r="D13" s="43">
        <f>F13*0.6</f>
        <v>600</v>
      </c>
      <c r="E13" s="44"/>
      <c r="F13" s="43">
        <v>1000</v>
      </c>
    </row>
    <row r="14" spans="1:6" ht="18" customHeight="1" thickBot="1">
      <c r="A14" s="40"/>
      <c r="B14" s="100" t="s">
        <v>75</v>
      </c>
      <c r="C14" s="101"/>
      <c r="D14" s="55">
        <f>F14*0.6</f>
        <v>240</v>
      </c>
      <c r="E14" s="44"/>
      <c r="F14" s="55">
        <v>400</v>
      </c>
    </row>
    <row r="15" spans="1:6" ht="20" customHeight="1" thickBot="1">
      <c r="A15" s="106" t="s">
        <v>33</v>
      </c>
      <c r="B15" s="106"/>
      <c r="C15" s="106"/>
      <c r="D15" s="44"/>
      <c r="E15" s="44"/>
      <c r="F15" s="44"/>
    </row>
    <row r="16" spans="1:6" ht="18" customHeight="1">
      <c r="B16" s="100" t="s">
        <v>76</v>
      </c>
      <c r="C16" s="101"/>
      <c r="D16" s="56"/>
      <c r="E16" s="44"/>
      <c r="F16" s="43">
        <v>800</v>
      </c>
    </row>
    <row r="17" spans="1:6" ht="18" customHeight="1" thickBot="1">
      <c r="B17" s="100" t="s">
        <v>77</v>
      </c>
      <c r="C17" s="101"/>
      <c r="D17" s="57"/>
      <c r="E17" s="44"/>
      <c r="F17" s="46">
        <v>250</v>
      </c>
    </row>
    <row r="18" spans="1:6" ht="18" customHeight="1" thickBot="1">
      <c r="B18" s="53" t="s">
        <v>78</v>
      </c>
      <c r="C18" s="58"/>
      <c r="D18" s="55">
        <f>F18*0.6</f>
        <v>240</v>
      </c>
      <c r="E18" s="44"/>
      <c r="F18" s="55">
        <v>400</v>
      </c>
    </row>
    <row r="19" spans="1:6" ht="5" customHeight="1" thickBot="1">
      <c r="A19" s="40"/>
      <c r="B19" s="40"/>
      <c r="C19" s="40"/>
      <c r="D19" s="44"/>
      <c r="E19" s="44"/>
      <c r="F19" s="44"/>
    </row>
    <row r="20" spans="1:6" ht="18" customHeight="1">
      <c r="A20" s="40"/>
      <c r="B20" s="53" t="s">
        <v>28</v>
      </c>
      <c r="C20" s="58"/>
      <c r="D20" s="43">
        <f>F20*0.6</f>
        <v>180</v>
      </c>
      <c r="E20" s="44"/>
      <c r="F20" s="43">
        <v>300</v>
      </c>
    </row>
    <row r="21" spans="1:6" ht="18" customHeight="1">
      <c r="A21" s="40"/>
      <c r="B21" s="100" t="s">
        <v>79</v>
      </c>
      <c r="C21" s="101"/>
      <c r="D21" s="46">
        <f>F21*0.6</f>
        <v>210</v>
      </c>
      <c r="E21" s="44"/>
      <c r="F21" s="46">
        <v>350</v>
      </c>
    </row>
    <row r="22" spans="1:6" ht="18" customHeight="1" thickBot="1">
      <c r="A22" s="40"/>
      <c r="B22" s="100" t="s">
        <v>29</v>
      </c>
      <c r="C22" s="101"/>
      <c r="D22" s="48">
        <f>F22*0.6</f>
        <v>75</v>
      </c>
      <c r="E22" s="44"/>
      <c r="F22" s="48">
        <v>125</v>
      </c>
    </row>
    <row r="23" spans="1:6" ht="18" customHeight="1">
      <c r="B23" s="100" t="s">
        <v>32</v>
      </c>
      <c r="C23" s="101"/>
      <c r="D23" s="43">
        <f t="shared" ref="D23:D24" si="1">F23*0.6</f>
        <v>60</v>
      </c>
      <c r="E23" s="44"/>
      <c r="F23" s="43">
        <v>100</v>
      </c>
    </row>
    <row r="24" spans="1:6" ht="18" customHeight="1" thickBot="1">
      <c r="B24" s="100" t="s">
        <v>80</v>
      </c>
      <c r="C24" s="101"/>
      <c r="D24" s="48">
        <f t="shared" si="1"/>
        <v>165</v>
      </c>
      <c r="E24" s="44"/>
      <c r="F24" s="48">
        <v>275</v>
      </c>
    </row>
    <row r="25" spans="1:6" ht="18" customHeight="1" thickBot="1">
      <c r="A25" s="31"/>
      <c r="B25" s="59" t="s">
        <v>34</v>
      </c>
      <c r="C25" s="59"/>
      <c r="D25" s="55">
        <f>F25*0.6</f>
        <v>180</v>
      </c>
      <c r="E25" s="44"/>
      <c r="F25" s="48">
        <v>300</v>
      </c>
    </row>
    <row r="26" spans="1:6" ht="5" customHeight="1" thickBot="1">
      <c r="A26" s="40"/>
      <c r="B26" s="40"/>
      <c r="C26" s="40"/>
      <c r="D26" s="44"/>
      <c r="E26" s="44"/>
      <c r="F26" s="44"/>
    </row>
    <row r="27" spans="1:6" ht="18" customHeight="1">
      <c r="B27" s="100" t="s">
        <v>81</v>
      </c>
      <c r="C27" s="101"/>
      <c r="D27" s="43">
        <f>F27*0.6</f>
        <v>24</v>
      </c>
      <c r="E27" s="44"/>
      <c r="F27" s="43">
        <v>40</v>
      </c>
    </row>
    <row r="28" spans="1:6" ht="18" customHeight="1">
      <c r="B28" s="100" t="s">
        <v>35</v>
      </c>
      <c r="C28" s="101"/>
      <c r="D28" s="46">
        <f>F28*0.6</f>
        <v>45</v>
      </c>
      <c r="E28" s="44"/>
      <c r="F28" s="46">
        <v>75</v>
      </c>
    </row>
    <row r="29" spans="1:6" ht="18" customHeight="1" thickBot="1">
      <c r="B29" s="100" t="s">
        <v>36</v>
      </c>
      <c r="C29" s="101"/>
      <c r="D29" s="48">
        <f>F29*0.6</f>
        <v>30</v>
      </c>
      <c r="E29" s="44"/>
      <c r="F29" s="48">
        <v>50</v>
      </c>
    </row>
    <row r="30" spans="1:6" ht="7" customHeight="1" thickBot="1">
      <c r="A30" s="107"/>
      <c r="B30" s="107"/>
      <c r="C30" s="107"/>
      <c r="D30" s="60"/>
      <c r="E30" s="44"/>
      <c r="F30" s="60"/>
    </row>
    <row r="31" spans="1:6" ht="20" customHeight="1" thickBot="1">
      <c r="A31" s="49" t="s">
        <v>17</v>
      </c>
      <c r="B31" s="61"/>
      <c r="C31" s="62"/>
      <c r="D31" s="63" t="s">
        <v>82</v>
      </c>
      <c r="E31" s="64"/>
      <c r="F31" s="63" t="s">
        <v>83</v>
      </c>
    </row>
    <row r="32" spans="1:6" ht="18" customHeight="1">
      <c r="B32" s="100" t="s">
        <v>84</v>
      </c>
      <c r="C32" s="101"/>
      <c r="D32" s="43">
        <v>70</v>
      </c>
      <c r="E32" s="44"/>
      <c r="F32" s="43">
        <v>475</v>
      </c>
    </row>
    <row r="33" spans="1:14" ht="18" customHeight="1">
      <c r="B33" s="53" t="s">
        <v>85</v>
      </c>
      <c r="C33" s="54"/>
      <c r="D33" s="65">
        <v>95</v>
      </c>
      <c r="E33" s="44"/>
      <c r="F33" s="65">
        <v>600</v>
      </c>
    </row>
    <row r="34" spans="1:14" ht="18" customHeight="1" thickBot="1">
      <c r="B34" s="100" t="s">
        <v>86</v>
      </c>
      <c r="C34" s="101"/>
      <c r="D34" s="48">
        <v>45</v>
      </c>
      <c r="E34" s="44"/>
      <c r="F34" s="48">
        <v>300</v>
      </c>
    </row>
    <row r="35" spans="1:14" ht="7" customHeight="1" thickBot="1">
      <c r="A35" s="40"/>
      <c r="B35" s="53"/>
      <c r="C35" s="53"/>
      <c r="D35" s="66"/>
      <c r="E35" s="66"/>
      <c r="F35" s="66"/>
    </row>
    <row r="36" spans="1:14" ht="21" customHeight="1" thickBot="1">
      <c r="A36" s="108" t="s">
        <v>18</v>
      </c>
      <c r="B36" s="109"/>
      <c r="C36" s="110"/>
      <c r="D36" s="99" t="s">
        <v>87</v>
      </c>
      <c r="E36" s="99"/>
      <c r="F36" s="99"/>
      <c r="G36" s="67"/>
      <c r="H36" s="67"/>
    </row>
    <row r="37" spans="1:14" ht="18" customHeight="1">
      <c r="B37" s="59" t="s">
        <v>88</v>
      </c>
      <c r="C37" s="68" t="s">
        <v>89</v>
      </c>
      <c r="D37" s="99"/>
      <c r="E37" s="99"/>
      <c r="F37" s="99"/>
      <c r="K37" s="69"/>
      <c r="L37" s="69"/>
      <c r="M37" s="69"/>
      <c r="N37" s="69"/>
    </row>
    <row r="38" spans="1:14" ht="18" customHeight="1">
      <c r="B38" s="47" t="s">
        <v>90</v>
      </c>
      <c r="C38" s="70" t="s">
        <v>91</v>
      </c>
      <c r="D38" s="99"/>
      <c r="E38" s="99"/>
      <c r="F38" s="99"/>
      <c r="J38" s="69"/>
      <c r="K38" s="69"/>
      <c r="L38" s="69"/>
      <c r="M38" s="69"/>
      <c r="N38" s="69"/>
    </row>
    <row r="39" spans="1:14" ht="18" customHeight="1">
      <c r="A39" s="71"/>
      <c r="B39" s="47" t="s">
        <v>92</v>
      </c>
      <c r="C39" s="70" t="s">
        <v>91</v>
      </c>
      <c r="D39" s="99"/>
      <c r="E39" s="99"/>
      <c r="F39" s="99"/>
      <c r="J39" s="69"/>
      <c r="K39" s="69"/>
      <c r="L39" s="69"/>
      <c r="M39" s="69"/>
      <c r="N39" s="69"/>
    </row>
    <row r="40" spans="1:14" ht="12" customHeight="1">
      <c r="F40" s="73" t="s">
        <v>93</v>
      </c>
      <c r="J40" s="69"/>
      <c r="K40" s="69"/>
      <c r="L40" s="69"/>
      <c r="M40" s="69"/>
      <c r="N40" s="69"/>
    </row>
    <row r="41" spans="1:14" ht="29" customHeight="1">
      <c r="J41" s="69"/>
      <c r="K41" s="69"/>
      <c r="L41" s="69"/>
      <c r="M41" s="69"/>
      <c r="N41" s="69"/>
    </row>
    <row r="42" spans="1:14" s="26" customFormat="1" ht="23" customHeight="1">
      <c r="B42" s="27" t="s">
        <v>94</v>
      </c>
      <c r="C42" s="74"/>
      <c r="D42" s="74"/>
      <c r="E42" s="75"/>
    </row>
    <row r="43" spans="1:14" s="26" customFormat="1" ht="23" customHeight="1">
      <c r="B43" s="76" t="s">
        <v>95</v>
      </c>
      <c r="C43" s="77">
        <f>210+30</f>
        <v>240</v>
      </c>
      <c r="D43" s="78">
        <v>135</v>
      </c>
      <c r="E43" s="75"/>
    </row>
    <row r="44" spans="1:14" s="26" customFormat="1" ht="23" customHeight="1">
      <c r="B44" s="76" t="s">
        <v>96</v>
      </c>
      <c r="C44" s="77" t="e">
        <f>'[1]Auditorum Worksheet'!F44</f>
        <v>#REF!</v>
      </c>
      <c r="D44" s="77" t="e">
        <f>'[1]Auditorum Worksheet'!G44</f>
        <v>#REF!</v>
      </c>
      <c r="E44" s="75"/>
    </row>
    <row r="45" spans="1:14" s="26" customFormat="1" ht="23" customHeight="1">
      <c r="A45" s="79"/>
      <c r="B45" s="76" t="s">
        <v>97</v>
      </c>
      <c r="C45" s="77" t="e">
        <f>'[1]Auditorum Worksheet'!F46</f>
        <v>#REF!</v>
      </c>
      <c r="D45" s="77" t="e">
        <f>'[1]Auditorum Worksheet'!G46</f>
        <v>#REF!</v>
      </c>
      <c r="E45" s="75"/>
    </row>
  </sheetData>
  <mergeCells count="24">
    <mergeCell ref="B3:C3"/>
    <mergeCell ref="A12:C12"/>
    <mergeCell ref="B13:C13"/>
    <mergeCell ref="B29:C29"/>
    <mergeCell ref="B17:C17"/>
    <mergeCell ref="B23:C23"/>
    <mergeCell ref="B24:C24"/>
    <mergeCell ref="B27:C27"/>
    <mergeCell ref="B21:C21"/>
    <mergeCell ref="B22:C22"/>
    <mergeCell ref="B28:C28"/>
    <mergeCell ref="D36:F39"/>
    <mergeCell ref="B16:C16"/>
    <mergeCell ref="B5:C5"/>
    <mergeCell ref="B6:C6"/>
    <mergeCell ref="B7:C7"/>
    <mergeCell ref="B8:C8"/>
    <mergeCell ref="B9:C9"/>
    <mergeCell ref="B14:C14"/>
    <mergeCell ref="A15:C15"/>
    <mergeCell ref="B34:C34"/>
    <mergeCell ref="A30:C30"/>
    <mergeCell ref="B32:C32"/>
    <mergeCell ref="A36:C36"/>
  </mergeCells>
  <phoneticPr fontId="5" type="noConversion"/>
  <pageMargins left="0.5" right="0.5" top="0.5" bottom="0.5" header="0.5" footer="0.5"/>
  <pageSetup orientation="portrait" horizontalDpi="0" verticalDpi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19"/>
  <sheetViews>
    <sheetView zoomScale="150" workbookViewId="0">
      <selection activeCell="N3" sqref="N3"/>
    </sheetView>
  </sheetViews>
  <sheetFormatPr baseColWidth="10" defaultRowHeight="13"/>
  <cols>
    <col min="1" max="1" width="17.83203125" style="2" customWidth="1"/>
    <col min="2" max="2" width="6" style="3" customWidth="1"/>
    <col min="3" max="4" width="6" style="5" customWidth="1"/>
    <col min="5" max="5" width="0.5" style="5" customWidth="1"/>
    <col min="6" max="6" width="6.6640625" style="3" customWidth="1"/>
    <col min="7" max="7" width="6.6640625" style="5" customWidth="1"/>
    <col min="8" max="8" width="0.5" style="5" customWidth="1"/>
    <col min="9" max="9" width="6.6640625" style="2" customWidth="1"/>
    <col min="10" max="10" width="6.6640625" style="5" customWidth="1"/>
    <col min="11" max="11" width="0.5" style="5" customWidth="1"/>
    <col min="12" max="12" width="6.6640625" style="3" customWidth="1"/>
    <col min="13" max="13" width="6.6640625" style="5" customWidth="1"/>
    <col min="14" max="16384" width="10.83203125" style="2"/>
  </cols>
  <sheetData>
    <row r="1" spans="1:13" ht="27" customHeight="1">
      <c r="A1" s="25" t="s">
        <v>30</v>
      </c>
    </row>
    <row r="2" spans="1:13" s="11" customFormat="1" ht="13" customHeight="1">
      <c r="C2" s="12"/>
      <c r="D2" s="12"/>
      <c r="E2" s="12"/>
      <c r="F2" s="114" t="s">
        <v>22</v>
      </c>
      <c r="G2" s="115"/>
      <c r="H2" s="12"/>
      <c r="I2" s="112" t="s">
        <v>25</v>
      </c>
      <c r="J2" s="113"/>
      <c r="K2" s="12"/>
      <c r="L2" s="112" t="s">
        <v>26</v>
      </c>
      <c r="M2" s="113"/>
    </row>
    <row r="3" spans="1:13" s="1" customFormat="1" ht="30" customHeight="1">
      <c r="A3" s="24" t="s">
        <v>15</v>
      </c>
      <c r="B3" s="1" t="s">
        <v>27</v>
      </c>
      <c r="C3" s="4" t="s">
        <v>3</v>
      </c>
      <c r="D3" s="4" t="s">
        <v>4</v>
      </c>
      <c r="E3" s="4"/>
      <c r="F3" s="8" t="s">
        <v>5</v>
      </c>
      <c r="G3" s="9" t="s">
        <v>12</v>
      </c>
      <c r="H3" s="4"/>
      <c r="I3" s="8" t="s">
        <v>5</v>
      </c>
      <c r="J3" s="9" t="s">
        <v>12</v>
      </c>
      <c r="K3" s="4"/>
      <c r="L3" s="8" t="s">
        <v>5</v>
      </c>
      <c r="M3" s="9" t="s">
        <v>12</v>
      </c>
    </row>
    <row r="4" spans="1:13">
      <c r="A4" s="13" t="s">
        <v>6</v>
      </c>
      <c r="B4" s="10">
        <v>8</v>
      </c>
      <c r="C4" s="6">
        <v>30</v>
      </c>
      <c r="D4" s="6">
        <f>B4*C4</f>
        <v>240</v>
      </c>
      <c r="F4" s="10">
        <v>1</v>
      </c>
      <c r="G4" s="6">
        <f>F4*D4</f>
        <v>240</v>
      </c>
      <c r="I4" s="10">
        <v>1</v>
      </c>
      <c r="J4" s="6">
        <f>D4*I4</f>
        <v>240</v>
      </c>
      <c r="L4" s="10">
        <v>1</v>
      </c>
      <c r="M4" s="6">
        <f>D4*L4</f>
        <v>240</v>
      </c>
    </row>
    <row r="5" spans="1:13">
      <c r="A5" s="13" t="s">
        <v>7</v>
      </c>
      <c r="B5" s="10">
        <v>7</v>
      </c>
      <c r="C5" s="6">
        <v>18</v>
      </c>
      <c r="D5" s="6">
        <f t="shared" ref="D5:D8" si="0">B5*C5</f>
        <v>126</v>
      </c>
      <c r="F5" s="10">
        <v>1</v>
      </c>
      <c r="G5" s="6">
        <f t="shared" ref="G5:G8" si="1">F5*D5</f>
        <v>126</v>
      </c>
      <c r="I5" s="10">
        <v>1</v>
      </c>
      <c r="J5" s="6">
        <f t="shared" ref="J5:J8" si="2">D5*I5</f>
        <v>126</v>
      </c>
      <c r="L5" s="10">
        <v>1</v>
      </c>
      <c r="M5" s="6">
        <f t="shared" ref="M5:M8" si="3">D5*L5</f>
        <v>126</v>
      </c>
    </row>
    <row r="6" spans="1:13">
      <c r="A6" s="13" t="s">
        <v>8</v>
      </c>
      <c r="B6" s="10">
        <v>5</v>
      </c>
      <c r="C6" s="6">
        <v>12</v>
      </c>
      <c r="D6" s="6">
        <f t="shared" si="0"/>
        <v>60</v>
      </c>
      <c r="F6" s="10">
        <v>3</v>
      </c>
      <c r="G6" s="6">
        <f t="shared" si="1"/>
        <v>180</v>
      </c>
      <c r="I6" s="10">
        <v>4</v>
      </c>
      <c r="J6" s="6">
        <f t="shared" si="2"/>
        <v>240</v>
      </c>
      <c r="L6" s="10">
        <v>5</v>
      </c>
      <c r="M6" s="6">
        <f t="shared" si="3"/>
        <v>300</v>
      </c>
    </row>
    <row r="7" spans="1:13">
      <c r="A7" s="13" t="s">
        <v>9</v>
      </c>
      <c r="B7" s="10">
        <v>6</v>
      </c>
      <c r="C7" s="6">
        <v>18</v>
      </c>
      <c r="D7" s="6">
        <f t="shared" si="0"/>
        <v>108</v>
      </c>
      <c r="F7" s="10">
        <v>1</v>
      </c>
      <c r="G7" s="6">
        <f t="shared" si="1"/>
        <v>108</v>
      </c>
      <c r="I7" s="10">
        <v>1</v>
      </c>
      <c r="J7" s="6">
        <f t="shared" si="2"/>
        <v>108</v>
      </c>
      <c r="L7" s="10">
        <v>1</v>
      </c>
      <c r="M7" s="6">
        <f t="shared" si="3"/>
        <v>108</v>
      </c>
    </row>
    <row r="8" spans="1:13">
      <c r="A8" s="13" t="s">
        <v>10</v>
      </c>
      <c r="B8" s="10">
        <v>3</v>
      </c>
      <c r="C8" s="6">
        <v>12</v>
      </c>
      <c r="D8" s="6">
        <f t="shared" si="0"/>
        <v>36</v>
      </c>
      <c r="F8" s="10">
        <v>1</v>
      </c>
      <c r="G8" s="6">
        <f t="shared" si="1"/>
        <v>36</v>
      </c>
      <c r="I8" s="10">
        <v>2</v>
      </c>
      <c r="J8" s="6">
        <f t="shared" si="2"/>
        <v>72</v>
      </c>
      <c r="L8" s="10">
        <v>4</v>
      </c>
      <c r="M8" s="6">
        <f t="shared" si="3"/>
        <v>144</v>
      </c>
    </row>
    <row r="9" spans="1:13">
      <c r="A9" s="13" t="s">
        <v>11</v>
      </c>
      <c r="B9" s="10"/>
      <c r="C9" s="6"/>
      <c r="D9" s="6"/>
      <c r="F9" s="10"/>
      <c r="G9" s="6"/>
      <c r="I9" s="13"/>
      <c r="J9" s="6"/>
      <c r="L9" s="10"/>
      <c r="M9" s="6"/>
    </row>
    <row r="10" spans="1:13" s="14" customFormat="1">
      <c r="B10" s="11"/>
      <c r="C10" s="15"/>
      <c r="D10" s="15"/>
      <c r="E10" s="15"/>
      <c r="F10" s="11"/>
      <c r="G10" s="16">
        <f>SUM(G4:G8)</f>
        <v>690</v>
      </c>
      <c r="H10" s="15"/>
      <c r="J10" s="16">
        <f>SUM(J4:J8)</f>
        <v>786</v>
      </c>
      <c r="K10" s="15"/>
      <c r="L10" s="11"/>
      <c r="M10" s="16">
        <f>SUM(M4:M8)</f>
        <v>918</v>
      </c>
    </row>
    <row r="12" spans="1:13">
      <c r="A12" s="13" t="s">
        <v>13</v>
      </c>
      <c r="C12" s="6">
        <v>300</v>
      </c>
      <c r="F12" s="10">
        <v>3</v>
      </c>
      <c r="G12" s="6">
        <f>C12*F12</f>
        <v>900</v>
      </c>
      <c r="I12" s="10">
        <v>4</v>
      </c>
      <c r="J12" s="6">
        <f>C12*I12</f>
        <v>1200</v>
      </c>
      <c r="L12" s="10">
        <v>5</v>
      </c>
      <c r="M12" s="6">
        <f>C12*L12</f>
        <v>1500</v>
      </c>
    </row>
    <row r="13" spans="1:13">
      <c r="A13" s="13" t="s">
        <v>14</v>
      </c>
      <c r="C13" s="6">
        <v>800</v>
      </c>
      <c r="F13" s="10">
        <v>0</v>
      </c>
      <c r="G13" s="6">
        <f>C13*F13</f>
        <v>0</v>
      </c>
      <c r="I13" s="10">
        <v>0</v>
      </c>
      <c r="J13" s="6">
        <f>C13*I13</f>
        <v>0</v>
      </c>
      <c r="L13" s="10">
        <v>1</v>
      </c>
      <c r="M13" s="6">
        <f>C13*L13</f>
        <v>800</v>
      </c>
    </row>
    <row r="14" spans="1:13">
      <c r="G14" s="7">
        <f>SUM(G12:G13)</f>
        <v>900</v>
      </c>
      <c r="J14" s="7">
        <f>SUM(J12:J13)</f>
        <v>1200</v>
      </c>
      <c r="M14" s="7">
        <f>SUM(M12:M13)</f>
        <v>2300</v>
      </c>
    </row>
    <row r="16" spans="1:13">
      <c r="F16" s="22" t="s">
        <v>23</v>
      </c>
      <c r="G16" s="23" t="s">
        <v>24</v>
      </c>
    </row>
    <row r="17" spans="1:7" ht="14">
      <c r="A17" s="17" t="s">
        <v>31</v>
      </c>
      <c r="B17" s="18"/>
      <c r="C17" s="19"/>
      <c r="D17" s="20"/>
      <c r="F17" s="21">
        <f>G10+G14</f>
        <v>1590</v>
      </c>
      <c r="G17" s="6">
        <f>G10+(G14/2)</f>
        <v>1140</v>
      </c>
    </row>
    <row r="18" spans="1:7" ht="14">
      <c r="A18" s="17" t="s">
        <v>20</v>
      </c>
      <c r="B18" s="18"/>
      <c r="C18" s="19"/>
      <c r="D18" s="20"/>
      <c r="F18" s="21">
        <f>J10+J14</f>
        <v>1986</v>
      </c>
      <c r="G18" s="6">
        <f>J10+(J14/2)</f>
        <v>1386</v>
      </c>
    </row>
    <row r="19" spans="1:7" ht="14">
      <c r="A19" s="17" t="s">
        <v>21</v>
      </c>
      <c r="B19" s="18"/>
      <c r="C19" s="19"/>
      <c r="D19" s="20"/>
      <c r="F19" s="21">
        <f>M10+M14</f>
        <v>3218</v>
      </c>
      <c r="G19" s="6">
        <f>M10+(M14/2)</f>
        <v>2068</v>
      </c>
    </row>
  </sheetData>
  <mergeCells count="3">
    <mergeCell ref="I2:J2"/>
    <mergeCell ref="L2:M2"/>
    <mergeCell ref="F2:G2"/>
  </mergeCells>
  <phoneticPr fontId="5" type="noConversion"/>
  <pageMargins left="0.75" right="0.75" top="1" bottom="1" header="0.5" footer="0.5"/>
  <pageSetup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Facilities Rate Card 2023</vt:lpstr>
      <vt:lpstr>Gaylord Hall Productions</vt:lpstr>
      <vt:lpstr>Auditorum Worksheet</vt:lpstr>
    </vt:vector>
  </TitlesOfParts>
  <Company>University of Oklahoma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Scott Hodgson</dc:creator>
  <cp:lastModifiedBy>Patrick, Kennedy F.</cp:lastModifiedBy>
  <cp:lastPrinted>2024-07-23T18:48:39Z</cp:lastPrinted>
  <dcterms:created xsi:type="dcterms:W3CDTF">2009-08-18T21:50:44Z</dcterms:created>
  <dcterms:modified xsi:type="dcterms:W3CDTF">2024-07-23T19:05:28Z</dcterms:modified>
</cp:coreProperties>
</file>